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ebsteru-my.sharepoint.com/personal/nicolem42_webster_edu/Documents/Outreach/Shutterbee/LEC education team/Shutterbee Educational Support Materials for the Website/Part 2 Activity and Resources/"/>
    </mc:Choice>
  </mc:AlternateContent>
  <xr:revisionPtr revIDLastSave="281" documentId="11_6F8B4ED46C8ED0D3C1BA87632FAB4E88F36C6B70" xr6:coauthVersionLast="47" xr6:coauthVersionMax="47" xr10:uidLastSave="{1DA23882-2ED6-0941-A3FD-1A4394C1B63F}"/>
  <bookViews>
    <workbookView xWindow="0" yWindow="500" windowWidth="23040" windowHeight="12980" xr2:uid="{00000000-000D-0000-FFFF-FFFF00000000}"/>
  </bookViews>
  <sheets>
    <sheet name="Bee Nectar &amp; Pollen Results" sheetId="5" r:id="rId1"/>
    <sheet name="Flower Pollen Result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5" l="1"/>
  <c r="E43" i="5"/>
  <c r="L43" i="5"/>
  <c r="N43" i="5" s="1"/>
  <c r="O43" i="5" s="1"/>
  <c r="M43" i="5"/>
  <c r="T43" i="5"/>
  <c r="U43" i="5"/>
  <c r="D44" i="5"/>
  <c r="E44" i="5"/>
  <c r="L44" i="5"/>
  <c r="M44" i="5"/>
  <c r="T44" i="5"/>
  <c r="V44" i="5" s="1"/>
  <c r="W44" i="5" s="1"/>
  <c r="U44" i="5"/>
  <c r="D45" i="5"/>
  <c r="E45" i="5"/>
  <c r="L45" i="5"/>
  <c r="M45" i="5"/>
  <c r="T45" i="5"/>
  <c r="U45" i="5"/>
  <c r="V45" i="5" s="1"/>
  <c r="W45" i="5" s="1"/>
  <c r="D46" i="5"/>
  <c r="E46" i="5"/>
  <c r="L46" i="5"/>
  <c r="M46" i="5"/>
  <c r="T46" i="5"/>
  <c r="U46" i="5"/>
  <c r="V46" i="5"/>
  <c r="W46" i="5"/>
  <c r="D47" i="5"/>
  <c r="E47" i="5"/>
  <c r="L47" i="5"/>
  <c r="M47" i="5"/>
  <c r="T47" i="5"/>
  <c r="U47" i="5"/>
  <c r="U112" i="5"/>
  <c r="T112" i="5"/>
  <c r="V112" i="5" s="1"/>
  <c r="W112" i="5" s="1"/>
  <c r="M112" i="5"/>
  <c r="L112" i="5"/>
  <c r="E112" i="5"/>
  <c r="D112" i="5"/>
  <c r="U111" i="5"/>
  <c r="T111" i="5"/>
  <c r="V111" i="5" s="1"/>
  <c r="W111" i="5" s="1"/>
  <c r="M111" i="5"/>
  <c r="L111" i="5"/>
  <c r="E111" i="5"/>
  <c r="D111" i="5"/>
  <c r="U110" i="5"/>
  <c r="T110" i="5"/>
  <c r="V110" i="5" s="1"/>
  <c r="W110" i="5" s="1"/>
  <c r="M110" i="5"/>
  <c r="L110" i="5"/>
  <c r="E110" i="5"/>
  <c r="D110" i="5"/>
  <c r="U109" i="5"/>
  <c r="T109" i="5"/>
  <c r="V109" i="5" s="1"/>
  <c r="W109" i="5" s="1"/>
  <c r="M109" i="5"/>
  <c r="L109" i="5"/>
  <c r="E109" i="5"/>
  <c r="D109" i="5"/>
  <c r="U108" i="5"/>
  <c r="T108" i="5"/>
  <c r="M108" i="5"/>
  <c r="L108" i="5"/>
  <c r="E108" i="5"/>
  <c r="D108" i="5"/>
  <c r="U107" i="5"/>
  <c r="T107" i="5"/>
  <c r="M107" i="5"/>
  <c r="L107" i="5"/>
  <c r="E107" i="5"/>
  <c r="D107" i="5"/>
  <c r="U106" i="5"/>
  <c r="T106" i="5"/>
  <c r="M106" i="5"/>
  <c r="L106" i="5"/>
  <c r="E106" i="5"/>
  <c r="D106" i="5"/>
  <c r="U105" i="5"/>
  <c r="T105" i="5"/>
  <c r="M105" i="5"/>
  <c r="L105" i="5"/>
  <c r="E105" i="5"/>
  <c r="D105" i="5"/>
  <c r="U104" i="5"/>
  <c r="T104" i="5"/>
  <c r="V104" i="5" s="1"/>
  <c r="W104" i="5" s="1"/>
  <c r="M104" i="5"/>
  <c r="L104" i="5"/>
  <c r="E104" i="5"/>
  <c r="D104" i="5"/>
  <c r="U80" i="5"/>
  <c r="T80" i="5"/>
  <c r="M80" i="5"/>
  <c r="L80" i="5"/>
  <c r="E80" i="5"/>
  <c r="D80" i="5"/>
  <c r="U79" i="5"/>
  <c r="T79" i="5"/>
  <c r="V79" i="5" s="1"/>
  <c r="W79" i="5" s="1"/>
  <c r="M79" i="5"/>
  <c r="L79" i="5"/>
  <c r="N79" i="5" s="1"/>
  <c r="O79" i="5" s="1"/>
  <c r="E79" i="5"/>
  <c r="D79" i="5"/>
  <c r="U78" i="5"/>
  <c r="T78" i="5"/>
  <c r="V78" i="5" s="1"/>
  <c r="W78" i="5" s="1"/>
  <c r="M78" i="5"/>
  <c r="L78" i="5"/>
  <c r="E78" i="5"/>
  <c r="D78" i="5"/>
  <c r="F78" i="5" s="1"/>
  <c r="G78" i="5" s="1"/>
  <c r="U77" i="5"/>
  <c r="T77" i="5"/>
  <c r="M77" i="5"/>
  <c r="L77" i="5"/>
  <c r="N77" i="5" s="1"/>
  <c r="O77" i="5" s="1"/>
  <c r="E77" i="5"/>
  <c r="D77" i="5"/>
  <c r="U76" i="5"/>
  <c r="T76" i="5"/>
  <c r="M76" i="5"/>
  <c r="L76" i="5"/>
  <c r="N76" i="5" s="1"/>
  <c r="O76" i="5" s="1"/>
  <c r="E76" i="5"/>
  <c r="D76" i="5"/>
  <c r="U75" i="5"/>
  <c r="T75" i="5"/>
  <c r="M75" i="5"/>
  <c r="L75" i="5"/>
  <c r="E75" i="5"/>
  <c r="D75" i="5"/>
  <c r="U74" i="5"/>
  <c r="T74" i="5"/>
  <c r="V74" i="5" s="1"/>
  <c r="W74" i="5" s="1"/>
  <c r="M74" i="5"/>
  <c r="L74" i="5"/>
  <c r="E74" i="5"/>
  <c r="D74" i="5"/>
  <c r="F74" i="5" s="1"/>
  <c r="G74" i="5" s="1"/>
  <c r="U73" i="5"/>
  <c r="T73" i="5"/>
  <c r="V73" i="5" s="1"/>
  <c r="W73" i="5" s="1"/>
  <c r="M73" i="5"/>
  <c r="L73" i="5"/>
  <c r="E73" i="5"/>
  <c r="D73" i="5"/>
  <c r="U72" i="5"/>
  <c r="T72" i="5"/>
  <c r="M72" i="5"/>
  <c r="L72" i="5"/>
  <c r="E72" i="5"/>
  <c r="D72" i="5"/>
  <c r="U42" i="5"/>
  <c r="T42" i="5"/>
  <c r="M42" i="5"/>
  <c r="L42" i="5"/>
  <c r="E42" i="5"/>
  <c r="D42" i="5"/>
  <c r="U41" i="5"/>
  <c r="T41" i="5"/>
  <c r="M41" i="5"/>
  <c r="L41" i="5"/>
  <c r="E41" i="5"/>
  <c r="D41" i="5"/>
  <c r="F41" i="5" s="1"/>
  <c r="G41" i="5" s="1"/>
  <c r="U40" i="5"/>
  <c r="T40" i="5"/>
  <c r="M40" i="5"/>
  <c r="L40" i="5"/>
  <c r="E40" i="5"/>
  <c r="D40" i="5"/>
  <c r="U39" i="5"/>
  <c r="T39" i="5"/>
  <c r="M39" i="5"/>
  <c r="L39" i="5"/>
  <c r="E39" i="5"/>
  <c r="D39" i="5"/>
  <c r="V106" i="5" l="1"/>
  <c r="W106" i="5" s="1"/>
  <c r="V108" i="5"/>
  <c r="W108" i="5" s="1"/>
  <c r="N104" i="5"/>
  <c r="O104" i="5" s="1"/>
  <c r="N106" i="5"/>
  <c r="O106" i="5" s="1"/>
  <c r="V77" i="5"/>
  <c r="W77" i="5" s="1"/>
  <c r="V75" i="5"/>
  <c r="W75" i="5" s="1"/>
  <c r="V80" i="5"/>
  <c r="W80" i="5" s="1"/>
  <c r="V47" i="5"/>
  <c r="W47" i="5" s="1"/>
  <c r="N47" i="5"/>
  <c r="O47" i="5" s="1"/>
  <c r="F47" i="5"/>
  <c r="G47" i="5" s="1"/>
  <c r="V43" i="5"/>
  <c r="W43" i="5" s="1"/>
  <c r="F46" i="5"/>
  <c r="G46" i="5" s="1"/>
  <c r="N44" i="5"/>
  <c r="O44" i="5" s="1"/>
  <c r="F44" i="5"/>
  <c r="G44" i="5" s="1"/>
  <c r="N45" i="5"/>
  <c r="O45" i="5" s="1"/>
  <c r="F45" i="5"/>
  <c r="G45" i="5" s="1"/>
  <c r="N46" i="5"/>
  <c r="O46" i="5" s="1"/>
  <c r="F43" i="5"/>
  <c r="G43" i="5" s="1"/>
  <c r="V107" i="5"/>
  <c r="W107" i="5" s="1"/>
  <c r="F40" i="5"/>
  <c r="G40" i="5" s="1"/>
  <c r="F42" i="5"/>
  <c r="G42" i="5" s="1"/>
  <c r="F75" i="5"/>
  <c r="G75" i="5" s="1"/>
  <c r="F77" i="5"/>
  <c r="G77" i="5" s="1"/>
  <c r="F79" i="5"/>
  <c r="G79" i="5" s="1"/>
  <c r="F104" i="5"/>
  <c r="G104" i="5" s="1"/>
  <c r="N41" i="5"/>
  <c r="O41" i="5" s="1"/>
  <c r="V76" i="5"/>
  <c r="W76" i="5" s="1"/>
  <c r="N75" i="5"/>
  <c r="O75" i="5" s="1"/>
  <c r="F107" i="5"/>
  <c r="G107" i="5" s="1"/>
  <c r="F108" i="5"/>
  <c r="G108" i="5" s="1"/>
  <c r="F109" i="5"/>
  <c r="G109" i="5" s="1"/>
  <c r="F110" i="5"/>
  <c r="G110" i="5" s="1"/>
  <c r="F111" i="5"/>
  <c r="G111" i="5" s="1"/>
  <c r="F112" i="5"/>
  <c r="G112" i="5" s="1"/>
  <c r="N74" i="5"/>
  <c r="O74" i="5" s="1"/>
  <c r="F39" i="5"/>
  <c r="G39" i="5" s="1"/>
  <c r="V72" i="5"/>
  <c r="W72" i="5" s="1"/>
  <c r="N105" i="5"/>
  <c r="O105" i="5" s="1"/>
  <c r="N39" i="5"/>
  <c r="O39" i="5" s="1"/>
  <c r="N40" i="5"/>
  <c r="O40" i="5" s="1"/>
  <c r="F72" i="5"/>
  <c r="G72" i="5" s="1"/>
  <c r="F73" i="5"/>
  <c r="G73" i="5" s="1"/>
  <c r="N78" i="5"/>
  <c r="O78" i="5" s="1"/>
  <c r="F80" i="5"/>
  <c r="G80" i="5" s="1"/>
  <c r="V105" i="5"/>
  <c r="W105" i="5" s="1"/>
  <c r="W114" i="5" s="1"/>
  <c r="Z105" i="5" s="1"/>
  <c r="N107" i="5"/>
  <c r="O107" i="5" s="1"/>
  <c r="N108" i="5"/>
  <c r="O108" i="5" s="1"/>
  <c r="N109" i="5"/>
  <c r="O109" i="5" s="1"/>
  <c r="N110" i="5"/>
  <c r="O110" i="5" s="1"/>
  <c r="N111" i="5"/>
  <c r="O111" i="5" s="1"/>
  <c r="N112" i="5"/>
  <c r="O112" i="5" s="1"/>
  <c r="V39" i="5"/>
  <c r="W39" i="5" s="1"/>
  <c r="V40" i="5"/>
  <c r="W40" i="5" s="1"/>
  <c r="V41" i="5"/>
  <c r="W41" i="5" s="1"/>
  <c r="V42" i="5"/>
  <c r="W42" i="5" s="1"/>
  <c r="N72" i="5"/>
  <c r="O72" i="5" s="1"/>
  <c r="N73" i="5"/>
  <c r="O73" i="5" s="1"/>
  <c r="F76" i="5"/>
  <c r="G76" i="5" s="1"/>
  <c r="N80" i="5"/>
  <c r="O80" i="5" s="1"/>
  <c r="F105" i="5"/>
  <c r="G105" i="5" s="1"/>
  <c r="F106" i="5"/>
  <c r="G106" i="5" s="1"/>
  <c r="N42" i="5"/>
  <c r="O42" i="5" s="1"/>
  <c r="W82" i="5" l="1"/>
  <c r="Z73" i="5" s="1"/>
  <c r="G49" i="5"/>
  <c r="O49" i="5"/>
  <c r="W49" i="5"/>
  <c r="Z40" i="5" s="1"/>
  <c r="G82" i="5"/>
  <c r="Z71" i="5" s="1"/>
  <c r="Z39" i="5"/>
  <c r="Z38" i="5"/>
  <c r="G114" i="5"/>
  <c r="Z103" i="5" s="1"/>
  <c r="O114" i="5"/>
  <c r="Z104" i="5" s="1"/>
  <c r="O82" i="5"/>
  <c r="Z72" i="5" s="1"/>
  <c r="U14" i="5"/>
  <c r="T14" i="5"/>
  <c r="U13" i="5"/>
  <c r="T13" i="5"/>
  <c r="U12" i="5"/>
  <c r="T12" i="5"/>
  <c r="U11" i="5"/>
  <c r="T11" i="5"/>
  <c r="U10" i="5"/>
  <c r="T10" i="5"/>
  <c r="U9" i="5"/>
  <c r="T9" i="5"/>
  <c r="U8" i="5"/>
  <c r="T8" i="5"/>
  <c r="U7" i="5"/>
  <c r="T7" i="5"/>
  <c r="V7" i="5" s="1"/>
  <c r="W7" i="5" s="1"/>
  <c r="U6" i="5"/>
  <c r="T6" i="5"/>
  <c r="M14" i="5"/>
  <c r="L14" i="5"/>
  <c r="M13" i="5"/>
  <c r="L13" i="5"/>
  <c r="N13" i="5" s="1"/>
  <c r="O13" i="5" s="1"/>
  <c r="M12" i="5"/>
  <c r="L12" i="5"/>
  <c r="M11" i="5"/>
  <c r="L11" i="5"/>
  <c r="M10" i="5"/>
  <c r="L10" i="5"/>
  <c r="M9" i="5"/>
  <c r="L9" i="5"/>
  <c r="M8" i="5"/>
  <c r="L8" i="5"/>
  <c r="M7" i="5"/>
  <c r="L7" i="5"/>
  <c r="N7" i="5" s="1"/>
  <c r="O7" i="5" s="1"/>
  <c r="M6" i="5"/>
  <c r="L6" i="5"/>
  <c r="E7" i="5"/>
  <c r="E8" i="5"/>
  <c r="E9" i="5"/>
  <c r="E10" i="5"/>
  <c r="E11" i="5"/>
  <c r="E12" i="5"/>
  <c r="E13" i="5"/>
  <c r="E14" i="5"/>
  <c r="D7" i="5"/>
  <c r="D8" i="5"/>
  <c r="D9" i="5"/>
  <c r="D10" i="5"/>
  <c r="D11" i="5"/>
  <c r="D12" i="5"/>
  <c r="D13" i="5"/>
  <c r="D14" i="5"/>
  <c r="D6" i="5"/>
  <c r="E6" i="5"/>
  <c r="L6" i="1"/>
  <c r="L7" i="1"/>
  <c r="L9" i="1"/>
  <c r="L10" i="1"/>
  <c r="L12" i="1"/>
  <c r="L13" i="1"/>
  <c r="L38" i="1"/>
  <c r="L45" i="1"/>
  <c r="L44" i="1"/>
  <c r="L42" i="1"/>
  <c r="L41" i="1"/>
  <c r="L39" i="1"/>
  <c r="L61" i="1"/>
  <c r="L60" i="1"/>
  <c r="L58" i="1"/>
  <c r="L57" i="1"/>
  <c r="L55" i="1"/>
  <c r="L54" i="1"/>
  <c r="L29" i="1"/>
  <c r="L28" i="1"/>
  <c r="L26" i="1"/>
  <c r="L25" i="1"/>
  <c r="L23" i="1"/>
  <c r="L22" i="1"/>
  <c r="Z106" i="5" l="1"/>
  <c r="Z74" i="5"/>
  <c r="Z41" i="5"/>
  <c r="F14" i="5"/>
  <c r="G14" i="5" s="1"/>
  <c r="V13" i="5"/>
  <c r="W13" i="5" s="1"/>
  <c r="V10" i="5"/>
  <c r="W10" i="5" s="1"/>
  <c r="F13" i="5"/>
  <c r="G13" i="5" s="1"/>
  <c r="N8" i="5"/>
  <c r="O8" i="5" s="1"/>
  <c r="N11" i="5"/>
  <c r="O11" i="5" s="1"/>
  <c r="N14" i="5"/>
  <c r="O14" i="5" s="1"/>
  <c r="V8" i="5"/>
  <c r="W8" i="5" s="1"/>
  <c r="V11" i="5"/>
  <c r="W11" i="5" s="1"/>
  <c r="V14" i="5"/>
  <c r="W14" i="5" s="1"/>
  <c r="F7" i="5"/>
  <c r="G7" i="5" s="1"/>
  <c r="F6" i="5"/>
  <c r="G6" i="5" s="1"/>
  <c r="F12" i="5"/>
  <c r="G12" i="5" s="1"/>
  <c r="F10" i="5"/>
  <c r="G10" i="5" s="1"/>
  <c r="F8" i="5"/>
  <c r="G8" i="5" s="1"/>
  <c r="F9" i="5"/>
  <c r="G9" i="5" s="1"/>
  <c r="F11" i="5"/>
  <c r="G11" i="5" s="1"/>
  <c r="V6" i="5"/>
  <c r="W6" i="5" s="1"/>
  <c r="V9" i="5"/>
  <c r="W9" i="5" s="1"/>
  <c r="V12" i="5"/>
  <c r="W12" i="5" s="1"/>
  <c r="N6" i="5"/>
  <c r="O6" i="5" s="1"/>
  <c r="N9" i="5"/>
  <c r="O9" i="5" s="1"/>
  <c r="N12" i="5"/>
  <c r="O12" i="5" s="1"/>
  <c r="N10" i="5"/>
  <c r="O10" i="5" s="1"/>
  <c r="O16" i="5" l="1"/>
  <c r="Z6" i="5" s="1"/>
  <c r="G16" i="5"/>
  <c r="Z5" i="5" s="1"/>
  <c r="W16" i="5"/>
  <c r="Z7" i="5" s="1"/>
  <c r="Z8" i="5" l="1"/>
</calcChain>
</file>

<file path=xl/sharedStrings.xml><?xml version="1.0" encoding="utf-8"?>
<sst xmlns="http://schemas.openxmlformats.org/spreadsheetml/2006/main" count="358" uniqueCount="78">
  <si>
    <t>Scenario 1: Healthy Populations</t>
  </si>
  <si>
    <t>Bar graph for each bee type (recommended for advanced students)</t>
  </si>
  <si>
    <t>Squash Bee</t>
  </si>
  <si>
    <t>Leaf Cutter Bee</t>
  </si>
  <si>
    <t>Bumble Bee</t>
  </si>
  <si>
    <t># Survived By Type</t>
  </si>
  <si>
    <t>Bee Type</t>
  </si>
  <si>
    <t># Nectar</t>
  </si>
  <si>
    <t># Pollen</t>
  </si>
  <si>
    <t>Survive 1</t>
  </si>
  <si>
    <t>Suvive 2</t>
  </si>
  <si>
    <t>Total</t>
  </si>
  <si>
    <t>Total Surv</t>
  </si>
  <si>
    <t>Squash#1</t>
  </si>
  <si>
    <t>Leafcutter#1</t>
  </si>
  <si>
    <t>Bumble#1</t>
  </si>
  <si>
    <t>Leafcutter Bee</t>
  </si>
  <si>
    <t>Squash#2</t>
  </si>
  <si>
    <t>Leafcutter#2</t>
  </si>
  <si>
    <t>Bumble#2</t>
  </si>
  <si>
    <t>Squash#3</t>
  </si>
  <si>
    <t>Leafcutter#3</t>
  </si>
  <si>
    <t>Bumble#3</t>
  </si>
  <si>
    <t>Total Pop.</t>
  </si>
  <si>
    <t>Squash#4</t>
  </si>
  <si>
    <t>Leafcutter#4</t>
  </si>
  <si>
    <t>Bumble#4</t>
  </si>
  <si>
    <t>Squash#5</t>
  </si>
  <si>
    <t>Leafcutter#5</t>
  </si>
  <si>
    <t>Bumble#5</t>
  </si>
  <si>
    <t>Squash#6</t>
  </si>
  <si>
    <t>Leafcutter#6</t>
  </si>
  <si>
    <t>Bumble#6</t>
  </si>
  <si>
    <t>Bees need the following to</t>
  </si>
  <si>
    <t>Squash#7</t>
  </si>
  <si>
    <t>Leafcutter#7</t>
  </si>
  <si>
    <t>Bumble#7</t>
  </si>
  <si>
    <t>Survive:</t>
  </si>
  <si>
    <t>Squash#8</t>
  </si>
  <si>
    <t>Leafcutter#8</t>
  </si>
  <si>
    <t>Bumble#8</t>
  </si>
  <si>
    <t>5 nectar beads</t>
  </si>
  <si>
    <t>Squash#9</t>
  </si>
  <si>
    <t>Leafcutter#9</t>
  </si>
  <si>
    <t>Bumble#9</t>
  </si>
  <si>
    <t>10 pollen grains</t>
  </si>
  <si>
    <t>Bar graph for each individual Bee by Type</t>
  </si>
  <si>
    <t>Scenario 2: Pesticide spray on squash flowers kills squash bees</t>
  </si>
  <si>
    <t>Reset all flower and remove squash bees</t>
  </si>
  <si>
    <t>Scenario 3 Herbicide spray on squash flowers kills squash flowers</t>
  </si>
  <si>
    <t>Reset all flower and remove squash flower</t>
  </si>
  <si>
    <t>Scenario 4: Chance Card</t>
  </si>
  <si>
    <t>Reset all flowers and use the chance cards to play multiple rounds of the game until time runs out (simulates compounding effects)</t>
  </si>
  <si>
    <t>Bar graph for each individual flower</t>
  </si>
  <si>
    <t>Bar graph for each flower type (recommended for advanced students)</t>
  </si>
  <si>
    <t>Scenario 1</t>
  </si>
  <si>
    <t>Flower</t>
  </si>
  <si>
    <t># Focal Pollen</t>
  </si>
  <si>
    <t># Other Pollen</t>
  </si>
  <si>
    <t>Yellow flowers</t>
  </si>
  <si>
    <t>YF#1</t>
  </si>
  <si>
    <t>mean</t>
  </si>
  <si>
    <t>YF#2</t>
  </si>
  <si>
    <t>st error</t>
  </si>
  <si>
    <t>YF#3</t>
  </si>
  <si>
    <t>Pink flowers</t>
  </si>
  <si>
    <t>PF#1</t>
  </si>
  <si>
    <t>PF#2</t>
  </si>
  <si>
    <t>PF#3</t>
  </si>
  <si>
    <t>Blue flowers</t>
  </si>
  <si>
    <t>BF#1</t>
  </si>
  <si>
    <t>BF#2</t>
  </si>
  <si>
    <t>BF#3</t>
  </si>
  <si>
    <t>Scenario 2</t>
  </si>
  <si>
    <t>Scenario 3: Herbicide spray on squash flowers kills squash flowers</t>
  </si>
  <si>
    <t>Scenario 3</t>
  </si>
  <si>
    <t>Reset all flowers and use the chance cards to play multiple rounds of the game (simulates compounding effects)</t>
  </si>
  <si>
    <t>Scenario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</si>
</sst>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444444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85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0" fontId="1" fillId="0" borderId="0" xfId="0" applyFont="1"/>
    <xf numFmtId="0" fontId="2" fillId="3" borderId="0" xfId="0" applyFont="1" applyFill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1" xfId="0" applyFill="1" applyBorder="1"/>
    <xf numFmtId="0" fontId="0" fillId="7" borderId="0" xfId="0" applyFill="1"/>
    <xf numFmtId="0" fontId="0" fillId="7" borderId="2" xfId="0" applyFill="1" applyBorder="1"/>
    <xf numFmtId="0" fontId="0" fillId="8" borderId="5" xfId="0" applyFill="1" applyBorder="1"/>
    <xf numFmtId="0" fontId="0" fillId="9" borderId="2" xfId="0" applyFill="1" applyBorder="1"/>
    <xf numFmtId="0" fontId="0" fillId="2" borderId="4" xfId="0" applyFill="1" applyBorder="1" applyAlignment="1">
      <alignment horizontal="center"/>
    </xf>
    <xf numFmtId="0" fontId="0" fillId="3" borderId="0" xfId="0" applyFill="1"/>
    <xf numFmtId="0" fontId="0" fillId="9" borderId="0" xfId="0" applyFill="1"/>
    <xf numFmtId="0" fontId="0" fillId="5" borderId="0" xfId="0" applyFill="1"/>
    <xf numFmtId="0" fontId="0" fillId="6" borderId="0" xfId="0" applyFill="1"/>
    <xf numFmtId="0" fontId="0" fillId="0" borderId="7" xfId="0" applyBorder="1"/>
    <xf numFmtId="0" fontId="0" fillId="0" borderId="8" xfId="0" applyBorder="1"/>
    <xf numFmtId="0" fontId="0" fillId="2" borderId="9" xfId="0" applyFill="1" applyBorder="1" applyAlignment="1">
      <alignment horizontal="center"/>
    </xf>
    <xf numFmtId="0" fontId="0" fillId="2" borderId="6" xfId="0" applyFill="1" applyBorder="1"/>
    <xf numFmtId="0" fontId="0" fillId="0" borderId="10" xfId="0" applyBorder="1"/>
    <xf numFmtId="0" fontId="0" fillId="0" borderId="11" xfId="0" applyBorder="1"/>
    <xf numFmtId="0" fontId="0" fillId="2" borderId="12" xfId="0" applyFill="1" applyBorder="1" applyAlignment="1">
      <alignment horizontal="center"/>
    </xf>
    <xf numFmtId="0" fontId="0" fillId="2" borderId="12" xfId="0" applyFill="1" applyBorder="1"/>
    <xf numFmtId="0" fontId="0" fillId="0" borderId="13" xfId="0" applyBorder="1"/>
    <xf numFmtId="0" fontId="0" fillId="0" borderId="14" xfId="0" applyBorder="1"/>
    <xf numFmtId="0" fontId="0" fillId="10" borderId="0" xfId="0" applyFill="1"/>
    <xf numFmtId="0" fontId="0" fillId="8" borderId="15" xfId="0" applyFill="1" applyBorder="1"/>
    <xf numFmtId="0" fontId="2" fillId="0" borderId="0" xfId="0" applyFont="1"/>
    <xf numFmtId="0" fontId="3" fillId="0" borderId="0" xfId="0" applyFont="1"/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AC74D6"/>
      <color rgb="FFFF8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Scenario 1: # Nectar</a:t>
            </a:r>
          </a:p>
          <a:p>
            <a:pPr>
              <a:defRPr/>
            </a:pPr>
            <a:r>
              <a:rPr lang="en-US" sz="1100">
                <a:solidFill>
                  <a:srgbClr val="FF0000"/>
                </a:solidFill>
              </a:rPr>
              <a:t>(Need 5+ Nectar Units to Survive)</a:t>
            </a:r>
          </a:p>
        </c:rich>
      </c:tx>
      <c:layout>
        <c:manualLayout>
          <c:xMode val="edge"/>
          <c:yMode val="edge"/>
          <c:x val="0.37551377952755899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Results'!$B$6:$B$14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294B-44F9-9A08-4D7E63FDA4F3}"/>
            </c:ext>
          </c:extLst>
        </c:ser>
        <c:ser>
          <c:idx val="1"/>
          <c:order val="1"/>
          <c:tx>
            <c:v>Leafcuter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Results'!$J$6:$J$14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294B-44F9-9A08-4D7E63FDA4F3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Results'!$R$6:$R$14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294B-44F9-9A08-4D7E63FDA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898672"/>
        <c:axId val="469901624"/>
      </c:barChart>
      <c:catAx>
        <c:axId val="469898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01624"/>
        <c:crosses val="autoZero"/>
        <c:auto val="1"/>
        <c:lblAlgn val="ctr"/>
        <c:lblOffset val="100"/>
        <c:noMultiLvlLbl val="0"/>
      </c:catAx>
      <c:valAx>
        <c:axId val="46990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Nectar Unites Collected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89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Number Focal Pollen Balls Round 1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326-9542-B449-7D8D42C6E03D}"/>
              </c:ext>
            </c:extLst>
          </c:dPt>
          <c:dPt>
            <c:idx val="1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26-9542-B449-7D8D42C6E03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326-9542-B449-7D8D42C6E03D}"/>
              </c:ext>
            </c:extLst>
          </c:dPt>
          <c:errBars>
            <c:errBarType val="both"/>
            <c:errValType val="cust"/>
            <c:noEndCap val="0"/>
            <c:plus>
              <c:numRef>
                <c:f>('Flower Pollen Results'!$L$7,'Flower Pollen Results'!$L$10,'Flower Pollen Results'!$L$13)</c:f>
                <c:numCache>
                  <c:formatCode>General</c:formatCode>
                  <c:ptCount val="3"/>
                  <c:pt idx="0">
                    <c:v>1.666666666666665</c:v>
                  </c:pt>
                  <c:pt idx="1">
                    <c:v>1.4529663145135578</c:v>
                  </c:pt>
                  <c:pt idx="2">
                    <c:v>2.1858128414340006</c:v>
                  </c:pt>
                </c:numCache>
              </c:numRef>
            </c:plus>
            <c:minus>
              <c:numRef>
                <c:f>('Flower Pollen Results'!$L$7,'Flower Pollen Results'!$L$10,'Flower Pollen Results'!$L$13)</c:f>
                <c:numCache>
                  <c:formatCode>General</c:formatCode>
                  <c:ptCount val="3"/>
                  <c:pt idx="0">
                    <c:v>1.666666666666665</c:v>
                  </c:pt>
                  <c:pt idx="1">
                    <c:v>1.4529663145135578</c:v>
                  </c:pt>
                  <c:pt idx="2">
                    <c:v>2.1858128414340006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('Flower Pollen Results'!$L$5,'Flower Pollen Results'!$L$8,'Flower Pollen Results'!$L$11)</c:f>
              <c:strCache>
                <c:ptCount val="3"/>
                <c:pt idx="0">
                  <c:v>Yellow flowers</c:v>
                </c:pt>
                <c:pt idx="1">
                  <c:v>Pink flowers</c:v>
                </c:pt>
                <c:pt idx="2">
                  <c:v>Blue flowers</c:v>
                </c:pt>
              </c:strCache>
            </c:strRef>
          </c:cat>
          <c:val>
            <c:numRef>
              <c:f>('Flower Pollen Results'!$L$6,'Flower Pollen Results'!$L$9,'Flower Pollen Results'!$L$12)</c:f>
              <c:numCache>
                <c:formatCode>General</c:formatCode>
                <c:ptCount val="3"/>
                <c:pt idx="0">
                  <c:v>15.333333333333334</c:v>
                </c:pt>
                <c:pt idx="1">
                  <c:v>4.333333333333333</c:v>
                </c:pt>
                <c:pt idx="2">
                  <c:v>4.666666666666667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6-9542-B449-7D8D42C6E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333680"/>
        <c:axId val="1169335328"/>
      </c:barChart>
      <c:catAx>
        <c:axId val="116933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5328"/>
        <c:crosses val="autoZero"/>
        <c:auto val="1"/>
        <c:lblAlgn val="ctr"/>
        <c:lblOffset val="100"/>
        <c:noMultiLvlLbl val="0"/>
      </c:catAx>
      <c:valAx>
        <c:axId val="116933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</a:t>
                </a:r>
                <a:r>
                  <a:rPr lang="en-US" baseline="0"/>
                  <a:t> focal pollen received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 Focal</a:t>
            </a:r>
            <a:r>
              <a:rPr lang="en-US" baseline="0"/>
              <a:t> Pollen Balls Round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89-954E-A022-5D40AF8A4A40}"/>
              </c:ext>
            </c:extLst>
          </c:dPt>
          <c:dPt>
            <c:idx val="4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89-954E-A022-5D40AF8A4A40}"/>
              </c:ext>
            </c:extLst>
          </c:dPt>
          <c:dPt>
            <c:idx val="5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89-954E-A022-5D40AF8A4A40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89-954E-A022-5D40AF8A4A40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89-954E-A022-5D40AF8A4A40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89-954E-A022-5D40AF8A4A40}"/>
              </c:ext>
            </c:extLst>
          </c:dPt>
          <c:cat>
            <c:strRef>
              <c:f>'Flower Pollen Results'!$A$22:$A$30</c:f>
              <c:strCache>
                <c:ptCount val="9"/>
                <c:pt idx="0">
                  <c:v>YF#1</c:v>
                </c:pt>
                <c:pt idx="1">
                  <c:v>YF#2</c:v>
                </c:pt>
                <c:pt idx="2">
                  <c:v>YF#3</c:v>
                </c:pt>
                <c:pt idx="3">
                  <c:v>PF#1</c:v>
                </c:pt>
                <c:pt idx="4">
                  <c:v>PF#2</c:v>
                </c:pt>
                <c:pt idx="5">
                  <c:v>PF#3</c:v>
                </c:pt>
                <c:pt idx="6">
                  <c:v>BF#1</c:v>
                </c:pt>
                <c:pt idx="7">
                  <c:v>BF#2</c:v>
                </c:pt>
                <c:pt idx="8">
                  <c:v>BF#3</c:v>
                </c:pt>
              </c:strCache>
            </c:strRef>
          </c:cat>
          <c:val>
            <c:numRef>
              <c:f>'Flower Pollen Results'!$B$22:$B$30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9</c:v>
                </c:pt>
                <c:pt idx="5">
                  <c:v>6</c:v>
                </c:pt>
                <c:pt idx="6">
                  <c:v>0</c:v>
                </c:pt>
                <c:pt idx="7">
                  <c:v>10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01-4347-AD84-ACF0679AF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5512264"/>
        <c:axId val="1738127559"/>
      </c:barChart>
      <c:catAx>
        <c:axId val="118551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127559"/>
        <c:crosses val="autoZero"/>
        <c:auto val="1"/>
        <c:lblAlgn val="ctr"/>
        <c:lblOffset val="100"/>
        <c:noMultiLvlLbl val="0"/>
      </c:catAx>
      <c:valAx>
        <c:axId val="1738127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baseline="0">
                    <a:effectLst/>
                  </a:rPr>
                  <a:t>Number of focal pollen received</a:t>
                </a:r>
                <a:endParaRPr lang="en-US" sz="105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1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Number Focal Pollen Balls Round 2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9B-4F44-9564-BA8ACE1C069A}"/>
              </c:ext>
            </c:extLst>
          </c:dPt>
          <c:dPt>
            <c:idx val="1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9B-4F44-9564-BA8ACE1C069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9B-4F44-9564-BA8ACE1C069A}"/>
              </c:ext>
            </c:extLst>
          </c:dPt>
          <c:errBars>
            <c:errBarType val="both"/>
            <c:errValType val="cust"/>
            <c:noEndCap val="0"/>
            <c:plus>
              <c:numRef>
                <c:f>('Flower Pollen Results'!$L$23,'Flower Pollen Results'!$L$26,'Flower Pollen Results'!$L$29)</c:f>
                <c:numCache>
                  <c:formatCode>General</c:formatCode>
                  <c:ptCount val="3"/>
                  <c:pt idx="0">
                    <c:v>0.33333333333333337</c:v>
                  </c:pt>
                  <c:pt idx="1">
                    <c:v>1.7320508075688774</c:v>
                  </c:pt>
                  <c:pt idx="2">
                    <c:v>2.9627314724385299</c:v>
                  </c:pt>
                </c:numCache>
              </c:numRef>
            </c:plus>
            <c:minus>
              <c:numRef>
                <c:f>('Flower Pollen Results'!$L$23,'Flower Pollen Results'!$L$26,'Flower Pollen Results'!$L$29)</c:f>
                <c:numCache>
                  <c:formatCode>General</c:formatCode>
                  <c:ptCount val="3"/>
                  <c:pt idx="0">
                    <c:v>0.33333333333333337</c:v>
                  </c:pt>
                  <c:pt idx="1">
                    <c:v>1.7320508075688774</c:v>
                  </c:pt>
                  <c:pt idx="2">
                    <c:v>2.9627314724385299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('Flower Pollen Results'!$L$5,'Flower Pollen Results'!$L$8,'Flower Pollen Results'!$L$11)</c:f>
              <c:strCache>
                <c:ptCount val="3"/>
                <c:pt idx="0">
                  <c:v>Yellow flowers</c:v>
                </c:pt>
                <c:pt idx="1">
                  <c:v>Pink flowers</c:v>
                </c:pt>
                <c:pt idx="2">
                  <c:v>Blue flowers</c:v>
                </c:pt>
              </c:strCache>
            </c:strRef>
          </c:cat>
          <c:val>
            <c:numRef>
              <c:f>('Flower Pollen Results'!$L$22,'Flower Pollen Results'!$L$25,'Flower Pollen Results'!$L$28)</c:f>
              <c:numCache>
                <c:formatCode>General</c:formatCode>
                <c:ptCount val="3"/>
                <c:pt idx="0">
                  <c:v>0.66666666666666663</c:v>
                </c:pt>
                <c:pt idx="1">
                  <c:v>6</c:v>
                </c:pt>
                <c:pt idx="2">
                  <c:v>4.333333333333333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9B-4F44-9564-BA8ACE1C0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333680"/>
        <c:axId val="1169335328"/>
      </c:barChart>
      <c:catAx>
        <c:axId val="116933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5328"/>
        <c:crosses val="autoZero"/>
        <c:auto val="1"/>
        <c:lblAlgn val="ctr"/>
        <c:lblOffset val="100"/>
        <c:noMultiLvlLbl val="0"/>
      </c:catAx>
      <c:valAx>
        <c:axId val="116933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</a:t>
                </a:r>
                <a:r>
                  <a:rPr lang="en-US" baseline="0"/>
                  <a:t> focal pollen received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 Focal</a:t>
            </a:r>
            <a:r>
              <a:rPr lang="en-US" baseline="0"/>
              <a:t> Pollen Balls Round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A1-394D-BC47-CA304E5E8623}"/>
              </c:ext>
            </c:extLst>
          </c:dPt>
          <c:dPt>
            <c:idx val="4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2A1-394D-BC47-CA304E5E8623}"/>
              </c:ext>
            </c:extLst>
          </c:dPt>
          <c:dPt>
            <c:idx val="5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2A1-394D-BC47-CA304E5E8623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2A1-394D-BC47-CA304E5E8623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2A1-394D-BC47-CA304E5E8623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2A1-394D-BC47-CA304E5E8623}"/>
              </c:ext>
            </c:extLst>
          </c:dPt>
          <c:cat>
            <c:strRef>
              <c:f>'Flower Pollen Results'!$A$38:$A$46</c:f>
              <c:strCache>
                <c:ptCount val="9"/>
                <c:pt idx="0">
                  <c:v>YF#1</c:v>
                </c:pt>
                <c:pt idx="1">
                  <c:v>YF#2</c:v>
                </c:pt>
                <c:pt idx="2">
                  <c:v>YF#3</c:v>
                </c:pt>
                <c:pt idx="3">
                  <c:v>PF#1</c:v>
                </c:pt>
                <c:pt idx="4">
                  <c:v>PF#2</c:v>
                </c:pt>
                <c:pt idx="5">
                  <c:v>PF#3</c:v>
                </c:pt>
                <c:pt idx="6">
                  <c:v>BF#1</c:v>
                </c:pt>
                <c:pt idx="7">
                  <c:v>BF#2</c:v>
                </c:pt>
                <c:pt idx="8">
                  <c:v>BF#3</c:v>
                </c:pt>
              </c:strCache>
            </c:strRef>
          </c:cat>
          <c:val>
            <c:numRef>
              <c:f>'Flower Pollen Results'!$B$38:$B$46</c:f>
              <c:numCache>
                <c:formatCode>General</c:formatCode>
                <c:ptCount val="9"/>
                <c:pt idx="0">
                  <c:v>5</c:v>
                </c:pt>
                <c:pt idx="1">
                  <c:v>8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8</c:v>
                </c:pt>
                <c:pt idx="7">
                  <c:v>8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A1-394D-BC47-CA304E5E8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5512264"/>
        <c:axId val="1738127559"/>
      </c:barChart>
      <c:catAx>
        <c:axId val="118551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127559"/>
        <c:crosses val="autoZero"/>
        <c:auto val="1"/>
        <c:lblAlgn val="ctr"/>
        <c:lblOffset val="100"/>
        <c:noMultiLvlLbl val="0"/>
      </c:catAx>
      <c:valAx>
        <c:axId val="1738127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baseline="0">
                    <a:effectLst/>
                  </a:rPr>
                  <a:t>Number of focal pollen received</a:t>
                </a:r>
                <a:endParaRPr lang="en-US" sz="105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1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Number Focal Pollen Balls Round 2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55-D647-B65C-DA1F2AF393BA}"/>
              </c:ext>
            </c:extLst>
          </c:dPt>
          <c:dPt>
            <c:idx val="1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55-D647-B65C-DA1F2AF393B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55-D647-B65C-DA1F2AF393BA}"/>
              </c:ext>
            </c:extLst>
          </c:dPt>
          <c:errBars>
            <c:errBarType val="both"/>
            <c:errValType val="cust"/>
            <c:noEndCap val="0"/>
            <c:plus>
              <c:numRef>
                <c:f>('Flower Pollen Results'!$L$39,'Flower Pollen Results'!$L$42,'Flower Pollen Results'!$L$45)</c:f>
                <c:numCache>
                  <c:formatCode>General</c:formatCode>
                  <c:ptCount val="3"/>
                  <c:pt idx="0">
                    <c:v>1.4999999999999998</c:v>
                  </c:pt>
                  <c:pt idx="1">
                    <c:v>1.1547005383792517</c:v>
                  </c:pt>
                  <c:pt idx="2">
                    <c:v>0.66666666666666552</c:v>
                  </c:pt>
                </c:numCache>
              </c:numRef>
            </c:plus>
            <c:minus>
              <c:numRef>
                <c:f>('Flower Pollen Results'!$L$39,'Flower Pollen Results'!$L$42,'Flower Pollen Results'!$L$45)</c:f>
                <c:numCache>
                  <c:formatCode>General</c:formatCode>
                  <c:ptCount val="3"/>
                  <c:pt idx="0">
                    <c:v>1.4999999999999998</c:v>
                  </c:pt>
                  <c:pt idx="1">
                    <c:v>1.1547005383792517</c:v>
                  </c:pt>
                  <c:pt idx="2">
                    <c:v>0.66666666666666552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('Flower Pollen Results'!$L$5,'Flower Pollen Results'!$L$8,'Flower Pollen Results'!$L$11)</c:f>
              <c:strCache>
                <c:ptCount val="3"/>
                <c:pt idx="0">
                  <c:v>Yellow flowers</c:v>
                </c:pt>
                <c:pt idx="1">
                  <c:v>Pink flowers</c:v>
                </c:pt>
                <c:pt idx="2">
                  <c:v>Blue flowers</c:v>
                </c:pt>
              </c:strCache>
            </c:strRef>
          </c:cat>
          <c:val>
            <c:numRef>
              <c:f>('Flower Pollen Results'!$L$38,'Flower Pollen Results'!$L$41,'Flower Pollen Results'!$L$44)</c:f>
              <c:numCache>
                <c:formatCode>General</c:formatCode>
                <c:ptCount val="3"/>
                <c:pt idx="0">
                  <c:v>6.5</c:v>
                </c:pt>
                <c:pt idx="1">
                  <c:v>4</c:v>
                </c:pt>
                <c:pt idx="2">
                  <c:v>8.6666666666666661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55-D647-B65C-DA1F2AF39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333680"/>
        <c:axId val="1169335328"/>
      </c:barChart>
      <c:catAx>
        <c:axId val="116933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5328"/>
        <c:crosses val="autoZero"/>
        <c:auto val="1"/>
        <c:lblAlgn val="ctr"/>
        <c:lblOffset val="100"/>
        <c:noMultiLvlLbl val="0"/>
      </c:catAx>
      <c:valAx>
        <c:axId val="116933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</a:t>
                </a:r>
                <a:r>
                  <a:rPr lang="en-US" baseline="0"/>
                  <a:t> focal pollen received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 Focal</a:t>
            </a:r>
            <a:r>
              <a:rPr lang="en-US" baseline="0"/>
              <a:t> Pollen Balls Round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8DE-AD4E-8B0A-C89B4DCAF0E3}"/>
              </c:ext>
            </c:extLst>
          </c:dPt>
          <c:dPt>
            <c:idx val="4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8DE-AD4E-8B0A-C89B4DCAF0E3}"/>
              </c:ext>
            </c:extLst>
          </c:dPt>
          <c:dPt>
            <c:idx val="5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8DE-AD4E-8B0A-C89B4DCAF0E3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8DE-AD4E-8B0A-C89B4DCAF0E3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8DE-AD4E-8B0A-C89B4DCAF0E3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8DE-AD4E-8B0A-C89B4DCAF0E3}"/>
              </c:ext>
            </c:extLst>
          </c:dPt>
          <c:cat>
            <c:strRef>
              <c:f>'Flower Pollen Results'!$A$54:$A$62</c:f>
              <c:strCache>
                <c:ptCount val="9"/>
                <c:pt idx="0">
                  <c:v>YF#1</c:v>
                </c:pt>
                <c:pt idx="1">
                  <c:v>YF#2</c:v>
                </c:pt>
                <c:pt idx="2">
                  <c:v>YF#3</c:v>
                </c:pt>
                <c:pt idx="3">
                  <c:v>PF#1</c:v>
                </c:pt>
                <c:pt idx="4">
                  <c:v>PF#2</c:v>
                </c:pt>
                <c:pt idx="5">
                  <c:v>PF#3</c:v>
                </c:pt>
                <c:pt idx="6">
                  <c:v>BF#1</c:v>
                </c:pt>
                <c:pt idx="7">
                  <c:v>BF#2</c:v>
                </c:pt>
                <c:pt idx="8">
                  <c:v>BF#3</c:v>
                </c:pt>
              </c:strCache>
            </c:strRef>
          </c:cat>
          <c:val>
            <c:numRef>
              <c:f>'Flower Pollen Results'!$B$54:$B$62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C-18DE-AD4E-8B0A-C89B4DCAF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5512264"/>
        <c:axId val="1738127559"/>
      </c:barChart>
      <c:catAx>
        <c:axId val="118551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127559"/>
        <c:crosses val="autoZero"/>
        <c:auto val="1"/>
        <c:lblAlgn val="ctr"/>
        <c:lblOffset val="100"/>
        <c:noMultiLvlLbl val="0"/>
      </c:catAx>
      <c:valAx>
        <c:axId val="1738127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baseline="0">
                    <a:effectLst/>
                  </a:rPr>
                  <a:t>Number of focal pollen received</a:t>
                </a:r>
                <a:endParaRPr lang="en-US" sz="105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1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Number Focal Pollen Balls Round 2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26-314C-A265-A6B7F384A600}"/>
              </c:ext>
            </c:extLst>
          </c:dPt>
          <c:dPt>
            <c:idx val="1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26-314C-A265-A6B7F384A60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26-314C-A265-A6B7F384A600}"/>
              </c:ext>
            </c:extLst>
          </c:dPt>
          <c:errBars>
            <c:errBarType val="both"/>
            <c:errValType val="cust"/>
            <c:noEndCap val="0"/>
            <c:plus>
              <c:numRef>
                <c:f>('Flower Pollen Results'!$L$55,'Flower Pollen Results'!$L$58,'Flower Pollen Results'!$L$61)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('Flower Pollen Results'!$L$55,'Flower Pollen Results'!$L$58,'Flower Pollen Results'!$L$61)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('Flower Pollen Results'!$L$5,'Flower Pollen Results'!$L$8,'Flower Pollen Results'!$L$11)</c:f>
              <c:strCache>
                <c:ptCount val="3"/>
                <c:pt idx="0">
                  <c:v>Yellow flowers</c:v>
                </c:pt>
                <c:pt idx="1">
                  <c:v>Pink flowers</c:v>
                </c:pt>
                <c:pt idx="2">
                  <c:v>Blue flowers</c:v>
                </c:pt>
              </c:strCache>
            </c:strRef>
          </c:cat>
          <c:val>
            <c:numRef>
              <c:f>('Flower Pollen Results'!$L$54,'Flower Pollen Results'!$L$57,'Flower Pollen Results'!$L$60)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26-314C-A265-A6B7F384A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333680"/>
        <c:axId val="1169335328"/>
      </c:barChart>
      <c:catAx>
        <c:axId val="116933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5328"/>
        <c:crosses val="autoZero"/>
        <c:auto val="1"/>
        <c:lblAlgn val="ctr"/>
        <c:lblOffset val="100"/>
        <c:noMultiLvlLbl val="0"/>
      </c:catAx>
      <c:valAx>
        <c:axId val="116933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</a:t>
                </a:r>
                <a:r>
                  <a:rPr lang="en-US" baseline="0"/>
                  <a:t> focal pollen received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33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Scenario 1: # Pollen</a:t>
            </a:r>
          </a:p>
          <a:p>
            <a:pPr>
              <a:defRPr/>
            </a:pPr>
            <a:r>
              <a:rPr lang="en-US" sz="1100" baseline="0">
                <a:solidFill>
                  <a:srgbClr val="FF0000"/>
                </a:solidFill>
              </a:rPr>
              <a:t>(Need 10+ Pollen Balls to Survive)</a:t>
            </a:r>
            <a:endParaRPr lang="en-US" sz="1100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Results'!$C$6:$C$14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2BE9-467D-B2EB-EC30CB459F03}"/>
            </c:ext>
          </c:extLst>
        </c:ser>
        <c:ser>
          <c:idx val="1"/>
          <c:order val="1"/>
          <c:tx>
            <c:v>Leafcutter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Results'!$K$6:$K$14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4-2BE9-467D-B2EB-EC30CB459F03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Results'!$S$6:$S$14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5-2BE9-467D-B2EB-EC30CB459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354360"/>
        <c:axId val="441352392"/>
      </c:barChart>
      <c:catAx>
        <c:axId val="441354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2392"/>
        <c:crosses val="autoZero"/>
        <c:auto val="1"/>
        <c:lblAlgn val="ctr"/>
        <c:lblOffset val="100"/>
        <c:noMultiLvlLbl val="0"/>
      </c:catAx>
      <c:valAx>
        <c:axId val="44135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pollen Units Collected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Scenario 2: # Nectar</a:t>
            </a:r>
          </a:p>
          <a:p>
            <a:pPr>
              <a:defRPr/>
            </a:pPr>
            <a:r>
              <a:rPr lang="en-US" sz="1100">
                <a:solidFill>
                  <a:srgbClr val="FF0000"/>
                </a:solidFill>
              </a:rPr>
              <a:t>(Need 5+ Nectar Units</a:t>
            </a:r>
            <a:r>
              <a:rPr lang="en-US" sz="1100" baseline="0">
                <a:solidFill>
                  <a:srgbClr val="FF0000"/>
                </a:solidFill>
              </a:rPr>
              <a:t> </a:t>
            </a:r>
            <a:r>
              <a:rPr lang="en-US" sz="1100">
                <a:solidFill>
                  <a:srgbClr val="FF0000"/>
                </a:solidFill>
              </a:rPr>
              <a:t>to Survive)</a:t>
            </a:r>
          </a:p>
        </c:rich>
      </c:tx>
      <c:layout>
        <c:manualLayout>
          <c:xMode val="edge"/>
          <c:yMode val="edge"/>
          <c:x val="0.37551377952755899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Results'!$B$39:$B$47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4BB5-4B1C-BC18-6E25EB0EE27B}"/>
            </c:ext>
          </c:extLst>
        </c:ser>
        <c:ser>
          <c:idx val="1"/>
          <c:order val="1"/>
          <c:tx>
            <c:v>Leafcuter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Results'!$J$39:$J$47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4BB5-4B1C-BC18-6E25EB0EE27B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Results'!$R$39:$R$47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4BB5-4B1C-BC18-6E25EB0EE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898672"/>
        <c:axId val="469901624"/>
      </c:barChart>
      <c:catAx>
        <c:axId val="469898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01624"/>
        <c:crosses val="autoZero"/>
        <c:auto val="1"/>
        <c:lblAlgn val="ctr"/>
        <c:lblOffset val="100"/>
        <c:noMultiLvlLbl val="0"/>
      </c:catAx>
      <c:valAx>
        <c:axId val="46990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Nectar Unites Collected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89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Scenario 2: # Pollen</a:t>
            </a:r>
          </a:p>
          <a:p>
            <a:pPr>
              <a:defRPr/>
            </a:pPr>
            <a:r>
              <a:rPr lang="en-US" sz="1100" baseline="0">
                <a:solidFill>
                  <a:srgbClr val="FF0000"/>
                </a:solidFill>
              </a:rPr>
              <a:t>(Need 10+ Pollen Balls to Survive)</a:t>
            </a:r>
            <a:endParaRPr lang="en-US" sz="1100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Results'!$C$39:$C$47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8338-4755-8745-9E58FBF028C2}"/>
            </c:ext>
          </c:extLst>
        </c:ser>
        <c:ser>
          <c:idx val="1"/>
          <c:order val="1"/>
          <c:tx>
            <c:v>Leafcutter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Results'!$K$39:$K$47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8338-4755-8745-9E58FBF028C2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Results'!$S$39:$S$47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8338-4755-8745-9E58FBF02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354360"/>
        <c:axId val="441352392"/>
      </c:barChart>
      <c:catAx>
        <c:axId val="441354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2392"/>
        <c:crosses val="autoZero"/>
        <c:auto val="1"/>
        <c:lblAlgn val="ctr"/>
        <c:lblOffset val="100"/>
        <c:noMultiLvlLbl val="0"/>
      </c:catAx>
      <c:valAx>
        <c:axId val="44135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pollen Units Collected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Scenario 3: # Nectar</a:t>
            </a:r>
          </a:p>
          <a:p>
            <a:pPr>
              <a:defRPr/>
            </a:pPr>
            <a:r>
              <a:rPr lang="en-US" sz="1100">
                <a:solidFill>
                  <a:srgbClr val="FF0000"/>
                </a:solidFill>
              </a:rPr>
              <a:t>(Need 5+ Nectar Units to Survive)</a:t>
            </a:r>
          </a:p>
        </c:rich>
      </c:tx>
      <c:layout>
        <c:manualLayout>
          <c:xMode val="edge"/>
          <c:yMode val="edge"/>
          <c:x val="0.37551377952755899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Results'!$B$72:$B$80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3322-4E3C-A8AF-81D806AF289E}"/>
            </c:ext>
          </c:extLst>
        </c:ser>
        <c:ser>
          <c:idx val="1"/>
          <c:order val="1"/>
          <c:tx>
            <c:v>Leafcuter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Results'!$J$72:$J$80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3322-4E3C-A8AF-81D806AF289E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Results'!$R$72:$R$80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3322-4E3C-A8AF-81D806AF2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898672"/>
        <c:axId val="469901624"/>
      </c:barChart>
      <c:catAx>
        <c:axId val="469898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01624"/>
        <c:crosses val="autoZero"/>
        <c:auto val="1"/>
        <c:lblAlgn val="ctr"/>
        <c:lblOffset val="100"/>
        <c:noMultiLvlLbl val="0"/>
      </c:catAx>
      <c:valAx>
        <c:axId val="46990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Nectar Unites Collected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89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Scenario 3: # Pollen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baseline="0">
                <a:solidFill>
                  <a:srgbClr val="FF0000"/>
                </a:solidFill>
              </a:rPr>
              <a:t>(</a:t>
            </a:r>
            <a:r>
              <a:rPr lang="en-US" sz="1200" b="0" i="0" baseline="0">
                <a:solidFill>
                  <a:srgbClr val="FF0000"/>
                </a:solidFill>
                <a:effectLst/>
              </a:rPr>
              <a:t>Need 10+ Pollen Balls to Survive)</a:t>
            </a:r>
            <a:endParaRPr lang="en-US" sz="900">
              <a:solidFill>
                <a:srgbClr val="FF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100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Results'!$C$72:$C$80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29FA-4A3D-92F0-DD4A0C598771}"/>
            </c:ext>
          </c:extLst>
        </c:ser>
        <c:ser>
          <c:idx val="1"/>
          <c:order val="1"/>
          <c:tx>
            <c:v>Leafcutter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Results'!$K$72:$K$80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29FA-4A3D-92F0-DD4A0C598771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Results'!$S$72:$S$80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29FA-4A3D-92F0-DD4A0C598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354360"/>
        <c:axId val="441352392"/>
      </c:barChart>
      <c:catAx>
        <c:axId val="441354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2392"/>
        <c:crosses val="autoZero"/>
        <c:auto val="1"/>
        <c:lblAlgn val="ctr"/>
        <c:lblOffset val="100"/>
        <c:noMultiLvlLbl val="0"/>
      </c:catAx>
      <c:valAx>
        <c:axId val="44135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pollen Units Collected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Scenario 4: # Nectar</a:t>
            </a:r>
          </a:p>
          <a:p>
            <a:pPr>
              <a:defRPr/>
            </a:pPr>
            <a:r>
              <a:rPr lang="en-US" sz="1100">
                <a:solidFill>
                  <a:srgbClr val="FF0000"/>
                </a:solidFill>
              </a:rPr>
              <a:t>(Need 5+ Nectar Units to Survive)</a:t>
            </a:r>
          </a:p>
        </c:rich>
      </c:tx>
      <c:layout>
        <c:manualLayout>
          <c:xMode val="edge"/>
          <c:yMode val="edge"/>
          <c:x val="0.37551377952755899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Results'!$B$104:$B$112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C4DB-4988-99C0-B89989C7B8DB}"/>
            </c:ext>
          </c:extLst>
        </c:ser>
        <c:ser>
          <c:idx val="1"/>
          <c:order val="1"/>
          <c:tx>
            <c:v>Leafcutter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Results'!$J$104:$J$112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4C33-144E-824E-0BE860AD6061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Results'!$R$104:$R$112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4C33-144E-824E-0BE860AD6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898672"/>
        <c:axId val="469901624"/>
      </c:barChart>
      <c:catAx>
        <c:axId val="469898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01624"/>
        <c:crosses val="autoZero"/>
        <c:auto val="1"/>
        <c:lblAlgn val="ctr"/>
        <c:lblOffset val="100"/>
        <c:noMultiLvlLbl val="0"/>
      </c:catAx>
      <c:valAx>
        <c:axId val="46990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Nectar Unites Collected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89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Scenario 4: # Pollen</a:t>
            </a:r>
          </a:p>
          <a:p>
            <a:pPr>
              <a:defRPr/>
            </a:pPr>
            <a:r>
              <a:rPr lang="en-US" sz="1100" baseline="0">
                <a:solidFill>
                  <a:srgbClr val="FF0000"/>
                </a:solidFill>
              </a:rPr>
              <a:t>(Need 10+ Pollen Balls to Survive)</a:t>
            </a:r>
            <a:endParaRPr lang="en-US" sz="1100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Squash Bee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'Bee Nectar &amp; Pollen Results'!$C$104:$C$112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C3CE-447F-B758-5311D36C365A}"/>
            </c:ext>
          </c:extLst>
        </c:ser>
        <c:ser>
          <c:idx val="1"/>
          <c:order val="1"/>
          <c:tx>
            <c:v>Leafcutter Bee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'Bee Nectar &amp; Pollen Results'!$K$104:$K$112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C3CE-447F-B758-5311D36C365A}"/>
            </c:ext>
          </c:extLst>
        </c:ser>
        <c:ser>
          <c:idx val="2"/>
          <c:order val="2"/>
          <c:tx>
            <c:v>Bumble Bee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'Bee Nectar &amp; Pollen Results'!$S$104:$S$112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C3CE-447F-B758-5311D36C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354360"/>
        <c:axId val="441352392"/>
      </c:barChart>
      <c:catAx>
        <c:axId val="441354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2392"/>
        <c:crosses val="autoZero"/>
        <c:auto val="1"/>
        <c:lblAlgn val="ctr"/>
        <c:lblOffset val="100"/>
        <c:noMultiLvlLbl val="0"/>
      </c:catAx>
      <c:valAx>
        <c:axId val="44135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pollen Units Collected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5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# Focal Pollen Balls Round 1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 Pollen Balls Round 1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881-2848-A5D8-DD5DB6960870}"/>
              </c:ext>
            </c:extLst>
          </c:dPt>
          <c:dPt>
            <c:idx val="4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1-2848-A5D8-DD5DB6960870}"/>
              </c:ext>
            </c:extLst>
          </c:dPt>
          <c:dPt>
            <c:idx val="5"/>
            <c:invertIfNegative val="0"/>
            <c:bubble3D val="0"/>
            <c:spPr>
              <a:solidFill>
                <a:srgbClr val="FF85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881-2848-A5D8-DD5DB6960870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1-2848-A5D8-DD5DB6960870}"/>
              </c:ext>
            </c:extLst>
          </c:dPt>
          <c:dPt>
            <c:idx val="7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881-2848-A5D8-DD5DB6960870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1-2848-A5D8-DD5DB6960870}"/>
              </c:ext>
            </c:extLst>
          </c:dPt>
          <c:cat>
            <c:strRef>
              <c:f>'Flower Pollen Results'!$A$6:$A$14</c:f>
              <c:strCache>
                <c:ptCount val="9"/>
                <c:pt idx="0">
                  <c:v>YF#1</c:v>
                </c:pt>
                <c:pt idx="1">
                  <c:v>YF#2</c:v>
                </c:pt>
                <c:pt idx="2">
                  <c:v>YF#3</c:v>
                </c:pt>
                <c:pt idx="3">
                  <c:v>PF#1</c:v>
                </c:pt>
                <c:pt idx="4">
                  <c:v>PF#2</c:v>
                </c:pt>
                <c:pt idx="5">
                  <c:v>PF#3</c:v>
                </c:pt>
                <c:pt idx="6">
                  <c:v>BF#1</c:v>
                </c:pt>
                <c:pt idx="7">
                  <c:v>BF#2</c:v>
                </c:pt>
                <c:pt idx="8">
                  <c:v>BF#3</c:v>
                </c:pt>
              </c:strCache>
            </c:strRef>
          </c:cat>
          <c:val>
            <c:numRef>
              <c:f>'Flower Pollen Results'!$B$6:$B$14</c:f>
              <c:numCache>
                <c:formatCode>General</c:formatCode>
                <c:ptCount val="9"/>
                <c:pt idx="0">
                  <c:v>12</c:v>
                </c:pt>
                <c:pt idx="1">
                  <c:v>17</c:v>
                </c:pt>
                <c:pt idx="2">
                  <c:v>17</c:v>
                </c:pt>
                <c:pt idx="3">
                  <c:v>7</c:v>
                </c:pt>
                <c:pt idx="4">
                  <c:v>2</c:v>
                </c:pt>
                <c:pt idx="5">
                  <c:v>4</c:v>
                </c:pt>
                <c:pt idx="6">
                  <c:v>9</c:v>
                </c:pt>
                <c:pt idx="7">
                  <c:v>3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2-403E-8895-2743CE86A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5512264"/>
        <c:axId val="1738127559"/>
      </c:barChart>
      <c:catAx>
        <c:axId val="118551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127559"/>
        <c:crosses val="autoZero"/>
        <c:auto val="1"/>
        <c:lblAlgn val="ctr"/>
        <c:lblOffset val="100"/>
        <c:noMultiLvlLbl val="0"/>
      </c:catAx>
      <c:valAx>
        <c:axId val="1738127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baseline="0">
                    <a:effectLst/>
                  </a:rPr>
                  <a:t>Number of focal pollen received</a:t>
                </a:r>
                <a:endParaRPr lang="en-US" sz="105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1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9525</xdr:rowOff>
    </xdr:from>
    <xdr:to>
      <xdr:col>9</xdr:col>
      <xdr:colOff>23813</xdr:colOff>
      <xdr:row>31</xdr:row>
      <xdr:rowOff>66675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290512</xdr:colOff>
      <xdr:row>16</xdr:row>
      <xdr:rowOff>180975</xdr:rowOff>
    </xdr:from>
    <xdr:to>
      <xdr:col>23</xdr:col>
      <xdr:colOff>52387</xdr:colOff>
      <xdr:row>31</xdr:row>
      <xdr:rowOff>66675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100-00000F000000}"/>
            </a:ext>
            <a:ext uri="{147F2762-F138-4A5C-976F-8EAC2B608ADB}">
              <a16:predDERef xmlns:a16="http://schemas.microsoft.com/office/drawing/2014/main" pre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9525</xdr:rowOff>
    </xdr:from>
    <xdr:to>
      <xdr:col>9</xdr:col>
      <xdr:colOff>23813</xdr:colOff>
      <xdr:row>64</xdr:row>
      <xdr:rowOff>66675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  <a:ext uri="{147F2762-F138-4A5C-976F-8EAC2B608ADB}">
              <a16:predDERef xmlns:a16="http://schemas.microsoft.com/office/drawing/2014/main" pre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290512</xdr:colOff>
      <xdr:row>49</xdr:row>
      <xdr:rowOff>180975</xdr:rowOff>
    </xdr:from>
    <xdr:to>
      <xdr:col>23</xdr:col>
      <xdr:colOff>52387</xdr:colOff>
      <xdr:row>64</xdr:row>
      <xdr:rowOff>66675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  <a:ext uri="{147F2762-F138-4A5C-976F-8EAC2B608ADB}">
              <a16:predDERef xmlns:a16="http://schemas.microsoft.com/office/drawing/2014/main" pre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83</xdr:row>
      <xdr:rowOff>9525</xdr:rowOff>
    </xdr:from>
    <xdr:to>
      <xdr:col>9</xdr:col>
      <xdr:colOff>23813</xdr:colOff>
      <xdr:row>97</xdr:row>
      <xdr:rowOff>66675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  <a:ext uri="{147F2762-F138-4A5C-976F-8EAC2B608ADB}">
              <a16:predDERef xmlns:a16="http://schemas.microsoft.com/office/drawing/2014/main" pre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290512</xdr:colOff>
      <xdr:row>82</xdr:row>
      <xdr:rowOff>180975</xdr:rowOff>
    </xdr:from>
    <xdr:to>
      <xdr:col>23</xdr:col>
      <xdr:colOff>52387</xdr:colOff>
      <xdr:row>97</xdr:row>
      <xdr:rowOff>66675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  <a:ext uri="{147F2762-F138-4A5C-976F-8EAC2B608ADB}">
              <a16:predDERef xmlns:a16="http://schemas.microsoft.com/office/drawing/2014/main" pre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9525</xdr:rowOff>
    </xdr:from>
    <xdr:to>
      <xdr:col>9</xdr:col>
      <xdr:colOff>23813</xdr:colOff>
      <xdr:row>129</xdr:row>
      <xdr:rowOff>66675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100-000010000000}"/>
            </a:ext>
            <a:ext uri="{147F2762-F138-4A5C-976F-8EAC2B608ADB}">
              <a16:predDERef xmlns:a16="http://schemas.microsoft.com/office/drawing/2014/main" pre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290512</xdr:colOff>
      <xdr:row>114</xdr:row>
      <xdr:rowOff>180975</xdr:rowOff>
    </xdr:from>
    <xdr:to>
      <xdr:col>23</xdr:col>
      <xdr:colOff>52387</xdr:colOff>
      <xdr:row>129</xdr:row>
      <xdr:rowOff>66675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100-000011000000}"/>
            </a:ext>
            <a:ext uri="{147F2762-F138-4A5C-976F-8EAC2B608ADB}">
              <a16:predDERef xmlns:a16="http://schemas.microsoft.com/office/drawing/2014/main" pre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3</xdr:row>
      <xdr:rowOff>9525</xdr:rowOff>
    </xdr:from>
    <xdr:to>
      <xdr:col>8</xdr:col>
      <xdr:colOff>609599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0642C2-AF0A-4786-B2C7-CCF93B2190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266122</xdr:colOff>
      <xdr:row>2</xdr:row>
      <xdr:rowOff>177222</xdr:rowOff>
    </xdr:from>
    <xdr:to>
      <xdr:col>15</xdr:col>
      <xdr:colOff>51954</xdr:colOff>
      <xdr:row>15</xdr:row>
      <xdr:rowOff>151822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DA758A-8D06-1D47-433C-D41B719A5426}"/>
            </a:ext>
            <a:ext uri="{147F2762-F138-4A5C-976F-8EAC2B608ADB}">
              <a16:predDERef xmlns:a16="http://schemas.microsoft.com/office/drawing/2014/main" pred="{550642C2-AF0A-4786-B2C7-CCF93B2190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230908</xdr:colOff>
      <xdr:row>19</xdr:row>
      <xdr:rowOff>0</xdr:rowOff>
    </xdr:from>
    <xdr:to>
      <xdr:col>9</xdr:col>
      <xdr:colOff>8659</xdr:colOff>
      <xdr:row>31</xdr:row>
      <xdr:rowOff>179725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394C10A-C33B-0C48-BAD2-DD2E3065832A}"/>
            </a:ext>
            <a:ext uri="{147F2762-F138-4A5C-976F-8EAC2B608ADB}">
              <a16:predDERef xmlns:a16="http://schemas.microsoft.com/office/drawing/2014/main" pred="{BDDA758A-8D06-1D47-433C-D41B719A54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15585</xdr:colOff>
      <xdr:row>19</xdr:row>
      <xdr:rowOff>12699</xdr:rowOff>
    </xdr:from>
    <xdr:to>
      <xdr:col>15</xdr:col>
      <xdr:colOff>8659</xdr:colOff>
      <xdr:row>31</xdr:row>
      <xdr:rowOff>179724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BA59A31-150B-074B-83AD-A439CFBABF74}"/>
            </a:ext>
            <a:ext uri="{147F2762-F138-4A5C-976F-8EAC2B608ADB}">
              <a16:predDERef xmlns:a16="http://schemas.microsoft.com/office/drawing/2014/main" pred="{4394C10A-C33B-0C48-BAD2-DD2E30658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228600</xdr:colOff>
      <xdr:row>35</xdr:row>
      <xdr:rowOff>0</xdr:rowOff>
    </xdr:from>
    <xdr:to>
      <xdr:col>8</xdr:col>
      <xdr:colOff>514349</xdr:colOff>
      <xdr:row>47</xdr:row>
      <xdr:rowOff>179725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58B363F-7362-CD41-A2F4-701D26D110C5}"/>
            </a:ext>
            <a:ext uri="{147F2762-F138-4A5C-976F-8EAC2B608ADB}">
              <a16:predDERef xmlns:a16="http://schemas.microsoft.com/office/drawing/2014/main" pred="{9BA59A31-150B-074B-83AD-A439CFBAB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255731</xdr:colOff>
      <xdr:row>34</xdr:row>
      <xdr:rowOff>168563</xdr:rowOff>
    </xdr:from>
    <xdr:to>
      <xdr:col>14</xdr:col>
      <xdr:colOff>522431</xdr:colOff>
      <xdr:row>47</xdr:row>
      <xdr:rowOff>145088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A9C76EA-9CA2-9F49-A495-5031B7A63510}"/>
            </a:ext>
            <a:ext uri="{147F2762-F138-4A5C-976F-8EAC2B608ADB}">
              <a16:predDERef xmlns:a16="http://schemas.microsoft.com/office/drawing/2014/main" pred="{F58B363F-7362-CD41-A2F4-701D26D11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238125</xdr:colOff>
      <xdr:row>52</xdr:row>
      <xdr:rowOff>9525</xdr:rowOff>
    </xdr:from>
    <xdr:to>
      <xdr:col>8</xdr:col>
      <xdr:colOff>523875</xdr:colOff>
      <xdr:row>66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55ACE13-8024-9E41-8F68-913C54D23443}"/>
            </a:ext>
            <a:ext uri="{147F2762-F138-4A5C-976F-8EAC2B608ADB}">
              <a16:predDERef xmlns:a16="http://schemas.microsoft.com/office/drawing/2014/main" pred="{4A9C76EA-9CA2-9F49-A495-5031B7A635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19050</xdr:colOff>
      <xdr:row>51</xdr:row>
      <xdr:rowOff>190500</xdr:rowOff>
    </xdr:from>
    <xdr:to>
      <xdr:col>14</xdr:col>
      <xdr:colOff>552450</xdr:colOff>
      <xdr:row>65</xdr:row>
      <xdr:rowOff>161925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B0DE8CE-0378-474F-94E1-309F3EF81640}"/>
            </a:ext>
            <a:ext uri="{147F2762-F138-4A5C-976F-8EAC2B608ADB}">
              <a16:predDERef xmlns:a16="http://schemas.microsoft.com/office/drawing/2014/main" pred="{055ACE13-8024-9E41-8F68-913C54D23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31"/>
  <sheetViews>
    <sheetView tabSelected="1" zoomScaleNormal="90" workbookViewId="0">
      <selection activeCell="R104" sqref="R104:S109"/>
    </sheetView>
  </sheetViews>
  <sheetFormatPr baseColWidth="10" defaultColWidth="8.83203125" defaultRowHeight="15" x14ac:dyDescent="0.2"/>
  <cols>
    <col min="1" max="1" width="17.33203125" customWidth="1"/>
    <col min="2" max="2" width="7.33203125" customWidth="1"/>
    <col min="3" max="3" width="8.83203125" customWidth="1"/>
    <col min="4" max="4" width="9" hidden="1" customWidth="1"/>
    <col min="5" max="5" width="8.33203125" hidden="1" customWidth="1"/>
    <col min="6" max="6" width="5.5" hidden="1" customWidth="1"/>
    <col min="7" max="7" width="8.83203125" hidden="1" customWidth="1"/>
    <col min="8" max="8" width="7.5" customWidth="1"/>
    <col min="9" max="9" width="12.5" customWidth="1"/>
    <col min="10" max="11" width="9.1640625" bestFit="1" customWidth="1"/>
    <col min="12" max="13" width="9.1640625" hidden="1" customWidth="1"/>
    <col min="14" max="14" width="4" hidden="1" customWidth="1"/>
    <col min="15" max="15" width="9.1640625" hidden="1" customWidth="1"/>
    <col min="16" max="16" width="9.33203125" bestFit="1" customWidth="1"/>
    <col min="17" max="17" width="11.33203125" customWidth="1"/>
    <col min="18" max="19" width="8.83203125" bestFit="1" customWidth="1"/>
    <col min="20" max="20" width="8.83203125" hidden="1" customWidth="1"/>
    <col min="21" max="23" width="0" hidden="1" customWidth="1"/>
    <col min="24" max="24" width="5.5" customWidth="1"/>
    <col min="25" max="25" width="13.1640625" customWidth="1"/>
    <col min="26" max="26" width="7.83203125" customWidth="1"/>
  </cols>
  <sheetData>
    <row r="2" spans="1:26" x14ac:dyDescent="0.2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18"/>
      <c r="X2" s="18"/>
      <c r="Y2" s="18"/>
      <c r="Z2" s="18"/>
    </row>
    <row r="3" spans="1:26" x14ac:dyDescent="0.2">
      <c r="V3" t="s">
        <v>1</v>
      </c>
    </row>
    <row r="4" spans="1:26" ht="16" thickBot="1" x14ac:dyDescent="0.25">
      <c r="A4" s="36" t="s">
        <v>2</v>
      </c>
      <c r="B4" s="36"/>
      <c r="C4" s="28"/>
      <c r="D4" s="5"/>
      <c r="E4" s="5"/>
      <c r="F4" s="5"/>
      <c r="G4" s="5"/>
      <c r="I4" s="38" t="s">
        <v>3</v>
      </c>
      <c r="J4" s="38"/>
      <c r="K4" s="17"/>
      <c r="L4" s="5"/>
      <c r="M4" s="5"/>
      <c r="N4" s="5"/>
      <c r="O4" s="5"/>
      <c r="Q4" s="36" t="s">
        <v>4</v>
      </c>
      <c r="R4" s="36"/>
      <c r="S4" s="24"/>
      <c r="T4" s="5"/>
      <c r="U4" s="5"/>
      <c r="V4" s="5"/>
      <c r="W4" s="5"/>
      <c r="Y4" s="36" t="s">
        <v>5</v>
      </c>
      <c r="Z4" s="36"/>
    </row>
    <row r="5" spans="1:26" x14ac:dyDescent="0.2">
      <c r="A5" s="30" t="s">
        <v>6</v>
      </c>
      <c r="B5" s="27" t="s">
        <v>7</v>
      </c>
      <c r="C5" s="31" t="s">
        <v>8</v>
      </c>
      <c r="D5" t="s">
        <v>9</v>
      </c>
      <c r="E5" t="s">
        <v>10</v>
      </c>
      <c r="F5" t="s">
        <v>11</v>
      </c>
      <c r="G5" t="s">
        <v>12</v>
      </c>
      <c r="H5" s="7"/>
      <c r="I5" s="26" t="s">
        <v>6</v>
      </c>
      <c r="J5" s="27" t="s">
        <v>7</v>
      </c>
      <c r="K5" s="27" t="s">
        <v>8</v>
      </c>
      <c r="L5" t="s">
        <v>9</v>
      </c>
      <c r="M5" t="s">
        <v>10</v>
      </c>
      <c r="N5" t="s">
        <v>11</v>
      </c>
      <c r="O5" t="s">
        <v>12</v>
      </c>
      <c r="Q5" s="26" t="s">
        <v>6</v>
      </c>
      <c r="R5" s="27" t="s">
        <v>7</v>
      </c>
      <c r="S5" s="27" t="s">
        <v>8</v>
      </c>
      <c r="T5" t="s">
        <v>9</v>
      </c>
      <c r="U5" t="s">
        <v>10</v>
      </c>
      <c r="V5" t="s">
        <v>11</v>
      </c>
      <c r="W5" t="s">
        <v>12</v>
      </c>
      <c r="Y5" s="19" t="s">
        <v>2</v>
      </c>
      <c r="Z5" s="19">
        <f>G16</f>
        <v>0</v>
      </c>
    </row>
    <row r="6" spans="1:26" x14ac:dyDescent="0.2">
      <c r="A6" s="16" t="s">
        <v>13</v>
      </c>
      <c r="B6" s="22"/>
      <c r="C6" s="22"/>
      <c r="D6">
        <f>IF(B6&gt;=5,1,0)</f>
        <v>0</v>
      </c>
      <c r="E6">
        <f>IF(C6&gt;=10,1,0)</f>
        <v>0</v>
      </c>
      <c r="F6">
        <f>D6+E6</f>
        <v>0</v>
      </c>
      <c r="G6">
        <f>IF(F6&gt;=2,1,0)</f>
        <v>0</v>
      </c>
      <c r="I6" s="10" t="s">
        <v>14</v>
      </c>
      <c r="J6" s="22"/>
      <c r="K6" s="22"/>
      <c r="L6">
        <f>IF(J6&gt;=5,1,0)</f>
        <v>0</v>
      </c>
      <c r="M6">
        <f>IF(K6&gt;=10,1,0)</f>
        <v>0</v>
      </c>
      <c r="N6">
        <f>L6+M6</f>
        <v>0</v>
      </c>
      <c r="O6">
        <f>IF(N6&gt;=2,1,0)</f>
        <v>0</v>
      </c>
      <c r="Q6" s="11" t="s">
        <v>15</v>
      </c>
      <c r="R6" s="22"/>
      <c r="S6" s="22"/>
      <c r="T6">
        <f>IF(R6&gt;=5,1,0)</f>
        <v>0</v>
      </c>
      <c r="U6">
        <f>IF(S6&gt;=10,1,0)</f>
        <v>0</v>
      </c>
      <c r="V6">
        <f>T6+U6</f>
        <v>0</v>
      </c>
      <c r="W6">
        <f>IF(V6&gt;=2,1,0)</f>
        <v>0</v>
      </c>
      <c r="Y6" s="20" t="s">
        <v>16</v>
      </c>
      <c r="Z6" s="20">
        <f>O16</f>
        <v>0</v>
      </c>
    </row>
    <row r="7" spans="1:26" x14ac:dyDescent="0.2">
      <c r="A7" s="16" t="s">
        <v>17</v>
      </c>
      <c r="B7" s="22"/>
      <c r="C7" s="22"/>
      <c r="D7">
        <f t="shared" ref="D7:D14" si="0">IF(B7&gt;=5,1,0)</f>
        <v>0</v>
      </c>
      <c r="E7">
        <f t="shared" ref="E7:E14" si="1">IF(C7&gt;=10,1,0)</f>
        <v>0</v>
      </c>
      <c r="F7">
        <f t="shared" ref="F7:F14" si="2">D7+E7</f>
        <v>0</v>
      </c>
      <c r="G7">
        <f t="shared" ref="G7:G14" si="3">IF(F7&gt;=2,1,0)</f>
        <v>0</v>
      </c>
      <c r="I7" s="10" t="s">
        <v>18</v>
      </c>
      <c r="J7" s="22"/>
      <c r="K7" s="22"/>
      <c r="L7">
        <f t="shared" ref="L7:L14" si="4">IF(J7&gt;=5,1,0)</f>
        <v>0</v>
      </c>
      <c r="M7">
        <f t="shared" ref="M7:M14" si="5">IF(K7&gt;=10,1,0)</f>
        <v>0</v>
      </c>
      <c r="N7">
        <f t="shared" ref="N7:N14" si="6">L7+M7</f>
        <v>0</v>
      </c>
      <c r="O7">
        <f t="shared" ref="O7:O14" si="7">IF(N7&gt;=2,1,0)</f>
        <v>0</v>
      </c>
      <c r="Q7" s="11" t="s">
        <v>19</v>
      </c>
      <c r="R7" s="22"/>
      <c r="S7" s="22"/>
      <c r="T7">
        <f t="shared" ref="T7:T14" si="8">IF(R7&gt;=5,1,0)</f>
        <v>0</v>
      </c>
      <c r="U7">
        <f t="shared" ref="U7:U14" si="9">IF(S7&gt;=10,1,0)</f>
        <v>0</v>
      </c>
      <c r="V7">
        <f t="shared" ref="V7:V14" si="10">T7+U7</f>
        <v>0</v>
      </c>
      <c r="W7">
        <f t="shared" ref="W7:W14" si="11">IF(V7&gt;=2,1,0)</f>
        <v>0</v>
      </c>
      <c r="Y7" s="21" t="s">
        <v>4</v>
      </c>
      <c r="Z7" s="21">
        <f>W16</f>
        <v>0</v>
      </c>
    </row>
    <row r="8" spans="1:26" x14ac:dyDescent="0.2">
      <c r="A8" s="16" t="s">
        <v>20</v>
      </c>
      <c r="B8" s="22"/>
      <c r="C8" s="22"/>
      <c r="D8">
        <f t="shared" si="0"/>
        <v>0</v>
      </c>
      <c r="E8">
        <f t="shared" si="1"/>
        <v>0</v>
      </c>
      <c r="F8">
        <f t="shared" si="2"/>
        <v>0</v>
      </c>
      <c r="G8">
        <f t="shared" si="3"/>
        <v>0</v>
      </c>
      <c r="I8" s="10" t="s">
        <v>21</v>
      </c>
      <c r="J8" s="22"/>
      <c r="K8" s="22"/>
      <c r="L8">
        <f t="shared" si="4"/>
        <v>0</v>
      </c>
      <c r="M8">
        <f t="shared" si="5"/>
        <v>0</v>
      </c>
      <c r="N8">
        <f t="shared" si="6"/>
        <v>0</v>
      </c>
      <c r="O8">
        <f t="shared" si="7"/>
        <v>0</v>
      </c>
      <c r="Q8" s="11" t="s">
        <v>22</v>
      </c>
      <c r="R8" s="22"/>
      <c r="S8" s="22"/>
      <c r="T8">
        <f t="shared" si="8"/>
        <v>0</v>
      </c>
      <c r="U8">
        <f t="shared" si="9"/>
        <v>0</v>
      </c>
      <c r="V8">
        <f t="shared" si="10"/>
        <v>0</v>
      </c>
      <c r="W8">
        <f t="shared" si="11"/>
        <v>0</v>
      </c>
      <c r="Y8" s="32" t="s">
        <v>23</v>
      </c>
      <c r="Z8" s="33">
        <f>SUM(Z5:Z7)</f>
        <v>0</v>
      </c>
    </row>
    <row r="9" spans="1:26" x14ac:dyDescent="0.2">
      <c r="A9" s="16" t="s">
        <v>24</v>
      </c>
      <c r="B9" s="22"/>
      <c r="C9" s="22"/>
      <c r="D9">
        <f t="shared" si="0"/>
        <v>0</v>
      </c>
      <c r="E9">
        <f t="shared" si="1"/>
        <v>0</v>
      </c>
      <c r="F9">
        <f t="shared" si="2"/>
        <v>0</v>
      </c>
      <c r="G9">
        <f t="shared" si="3"/>
        <v>0</v>
      </c>
      <c r="I9" s="10" t="s">
        <v>25</v>
      </c>
      <c r="J9" s="22"/>
      <c r="K9" s="22"/>
      <c r="L9">
        <f t="shared" si="4"/>
        <v>0</v>
      </c>
      <c r="M9">
        <f t="shared" si="5"/>
        <v>0</v>
      </c>
      <c r="N9">
        <f t="shared" si="6"/>
        <v>0</v>
      </c>
      <c r="O9">
        <f t="shared" si="7"/>
        <v>0</v>
      </c>
      <c r="Q9" s="11" t="s">
        <v>26</v>
      </c>
      <c r="R9" s="22"/>
      <c r="S9" s="22"/>
      <c r="T9">
        <f t="shared" si="8"/>
        <v>0</v>
      </c>
      <c r="U9">
        <f t="shared" si="9"/>
        <v>0</v>
      </c>
      <c r="V9">
        <f t="shared" si="10"/>
        <v>0</v>
      </c>
      <c r="W9">
        <f t="shared" si="11"/>
        <v>0</v>
      </c>
    </row>
    <row r="10" spans="1:26" x14ac:dyDescent="0.2">
      <c r="A10" s="16" t="s">
        <v>27</v>
      </c>
      <c r="B10" s="22"/>
      <c r="C10" s="22"/>
      <c r="D10">
        <f t="shared" si="0"/>
        <v>0</v>
      </c>
      <c r="E10">
        <f t="shared" si="1"/>
        <v>0</v>
      </c>
      <c r="F10">
        <f t="shared" si="2"/>
        <v>0</v>
      </c>
      <c r="G10">
        <f t="shared" si="3"/>
        <v>0</v>
      </c>
      <c r="I10" s="10" t="s">
        <v>28</v>
      </c>
      <c r="J10" s="22"/>
      <c r="K10" s="22"/>
      <c r="L10">
        <f t="shared" si="4"/>
        <v>0</v>
      </c>
      <c r="M10">
        <f t="shared" si="5"/>
        <v>0</v>
      </c>
      <c r="N10">
        <f t="shared" si="6"/>
        <v>0</v>
      </c>
      <c r="O10">
        <f t="shared" si="7"/>
        <v>0</v>
      </c>
      <c r="Q10" s="11" t="s">
        <v>29</v>
      </c>
      <c r="R10" s="22"/>
      <c r="S10" s="22"/>
      <c r="T10">
        <f t="shared" si="8"/>
        <v>0</v>
      </c>
      <c r="U10">
        <f t="shared" si="9"/>
        <v>0</v>
      </c>
      <c r="V10">
        <f t="shared" si="10"/>
        <v>0</v>
      </c>
      <c r="W10">
        <f t="shared" si="11"/>
        <v>0</v>
      </c>
    </row>
    <row r="11" spans="1:26" x14ac:dyDescent="0.2">
      <c r="A11" s="16" t="s">
        <v>30</v>
      </c>
      <c r="B11" s="22"/>
      <c r="C11" s="22"/>
      <c r="D11">
        <f t="shared" si="0"/>
        <v>0</v>
      </c>
      <c r="E11">
        <f t="shared" si="1"/>
        <v>0</v>
      </c>
      <c r="F11">
        <f t="shared" si="2"/>
        <v>0</v>
      </c>
      <c r="G11">
        <f t="shared" si="3"/>
        <v>0</v>
      </c>
      <c r="I11" s="10" t="s">
        <v>31</v>
      </c>
      <c r="J11" s="22"/>
      <c r="K11" s="22"/>
      <c r="L11">
        <f t="shared" si="4"/>
        <v>0</v>
      </c>
      <c r="M11">
        <f t="shared" si="5"/>
        <v>0</v>
      </c>
      <c r="N11">
        <f t="shared" si="6"/>
        <v>0</v>
      </c>
      <c r="O11">
        <f t="shared" si="7"/>
        <v>0</v>
      </c>
      <c r="Q11" s="11" t="s">
        <v>32</v>
      </c>
      <c r="R11" s="22"/>
      <c r="S11" s="22"/>
      <c r="T11">
        <f t="shared" si="8"/>
        <v>0</v>
      </c>
      <c r="U11">
        <f t="shared" si="9"/>
        <v>0</v>
      </c>
      <c r="V11">
        <f t="shared" si="10"/>
        <v>0</v>
      </c>
      <c r="W11">
        <f t="shared" si="11"/>
        <v>0</v>
      </c>
      <c r="Y11" s="7" t="s">
        <v>33</v>
      </c>
    </row>
    <row r="12" spans="1:26" x14ac:dyDescent="0.2">
      <c r="A12" s="16" t="s">
        <v>34</v>
      </c>
      <c r="B12" s="22"/>
      <c r="C12" s="22"/>
      <c r="D12">
        <f t="shared" si="0"/>
        <v>0</v>
      </c>
      <c r="E12">
        <f t="shared" si="1"/>
        <v>0</v>
      </c>
      <c r="F12">
        <f t="shared" si="2"/>
        <v>0</v>
      </c>
      <c r="G12">
        <f t="shared" si="3"/>
        <v>0</v>
      </c>
      <c r="I12" s="10" t="s">
        <v>35</v>
      </c>
      <c r="J12" s="22"/>
      <c r="K12" s="22"/>
      <c r="L12">
        <f t="shared" si="4"/>
        <v>0</v>
      </c>
      <c r="M12">
        <f t="shared" si="5"/>
        <v>0</v>
      </c>
      <c r="N12">
        <f t="shared" si="6"/>
        <v>0</v>
      </c>
      <c r="O12">
        <f t="shared" si="7"/>
        <v>0</v>
      </c>
      <c r="Q12" s="11" t="s">
        <v>36</v>
      </c>
      <c r="R12" s="22"/>
      <c r="S12" s="22"/>
      <c r="T12">
        <f t="shared" si="8"/>
        <v>0</v>
      </c>
      <c r="U12">
        <f t="shared" si="9"/>
        <v>0</v>
      </c>
      <c r="V12">
        <f t="shared" si="10"/>
        <v>0</v>
      </c>
      <c r="W12">
        <f t="shared" si="11"/>
        <v>0</v>
      </c>
      <c r="Y12" s="7" t="s">
        <v>37</v>
      </c>
    </row>
    <row r="13" spans="1:26" x14ac:dyDescent="0.2">
      <c r="A13" s="16" t="s">
        <v>38</v>
      </c>
      <c r="B13" s="22"/>
      <c r="C13" s="22"/>
      <c r="D13">
        <f t="shared" si="0"/>
        <v>0</v>
      </c>
      <c r="E13">
        <f t="shared" si="1"/>
        <v>0</v>
      </c>
      <c r="F13">
        <f t="shared" si="2"/>
        <v>0</v>
      </c>
      <c r="G13">
        <f t="shared" si="3"/>
        <v>0</v>
      </c>
      <c r="I13" s="10" t="s">
        <v>39</v>
      </c>
      <c r="J13" s="22"/>
      <c r="K13" s="22"/>
      <c r="L13">
        <f t="shared" si="4"/>
        <v>0</v>
      </c>
      <c r="M13">
        <f t="shared" si="5"/>
        <v>0</v>
      </c>
      <c r="N13">
        <f t="shared" si="6"/>
        <v>0</v>
      </c>
      <c r="O13">
        <f t="shared" si="7"/>
        <v>0</v>
      </c>
      <c r="Q13" s="11" t="s">
        <v>40</v>
      </c>
      <c r="R13" s="22"/>
      <c r="S13" s="22"/>
      <c r="T13">
        <f t="shared" si="8"/>
        <v>0</v>
      </c>
      <c r="U13">
        <f t="shared" si="9"/>
        <v>0</v>
      </c>
      <c r="V13">
        <f t="shared" si="10"/>
        <v>0</v>
      </c>
      <c r="W13">
        <f t="shared" si="11"/>
        <v>0</v>
      </c>
      <c r="Y13" s="35" t="s">
        <v>41</v>
      </c>
    </row>
    <row r="14" spans="1:26" x14ac:dyDescent="0.2">
      <c r="A14" s="16" t="s">
        <v>42</v>
      </c>
      <c r="B14" s="23"/>
      <c r="C14" s="22"/>
      <c r="D14">
        <f t="shared" si="0"/>
        <v>0</v>
      </c>
      <c r="E14">
        <f t="shared" si="1"/>
        <v>0</v>
      </c>
      <c r="F14">
        <f t="shared" si="2"/>
        <v>0</v>
      </c>
      <c r="G14">
        <f t="shared" si="3"/>
        <v>0</v>
      </c>
      <c r="I14" s="10" t="s">
        <v>43</v>
      </c>
      <c r="J14" s="23"/>
      <c r="K14" s="22"/>
      <c r="L14">
        <f t="shared" si="4"/>
        <v>0</v>
      </c>
      <c r="M14">
        <f t="shared" si="5"/>
        <v>0</v>
      </c>
      <c r="N14">
        <f t="shared" si="6"/>
        <v>0</v>
      </c>
      <c r="O14">
        <f t="shared" si="7"/>
        <v>0</v>
      </c>
      <c r="Q14" s="11" t="s">
        <v>44</v>
      </c>
      <c r="R14" s="23"/>
      <c r="S14" s="23"/>
      <c r="T14">
        <f t="shared" si="8"/>
        <v>0</v>
      </c>
      <c r="U14">
        <f t="shared" si="9"/>
        <v>0</v>
      </c>
      <c r="V14">
        <f t="shared" si="10"/>
        <v>0</v>
      </c>
      <c r="W14">
        <f t="shared" si="11"/>
        <v>0</v>
      </c>
      <c r="Y14" s="35" t="s">
        <v>45</v>
      </c>
    </row>
    <row r="15" spans="1:26" ht="16" thickBot="1" x14ac:dyDescent="0.25">
      <c r="A15" s="3"/>
      <c r="B15" s="25"/>
      <c r="C15" s="29"/>
      <c r="D15" s="6"/>
      <c r="E15" s="6"/>
      <c r="F15" s="6"/>
      <c r="G15" s="6"/>
      <c r="I15" s="3"/>
      <c r="J15" s="25"/>
      <c r="K15" s="29"/>
      <c r="L15" s="6"/>
      <c r="M15" s="6"/>
      <c r="N15" s="6"/>
      <c r="O15" s="6"/>
      <c r="Q15" s="3"/>
      <c r="R15" s="25"/>
      <c r="S15" s="4"/>
      <c r="T15" s="6"/>
      <c r="U15" s="6"/>
      <c r="V15" s="6"/>
      <c r="W15" s="6"/>
    </row>
    <row r="16" spans="1:26" ht="16" thickBot="1" x14ac:dyDescent="0.25">
      <c r="G16" s="15">
        <f>SUM(G6:G14)</f>
        <v>0</v>
      </c>
      <c r="O16" s="15">
        <f>SUM(O6:O14)</f>
        <v>0</v>
      </c>
      <c r="W16" s="15">
        <f>SUM(W6:W14)</f>
        <v>0</v>
      </c>
    </row>
    <row r="17" spans="8:25" x14ac:dyDescent="0.2">
      <c r="I17" t="s">
        <v>46</v>
      </c>
    </row>
    <row r="18" spans="8:25" x14ac:dyDescent="0.2">
      <c r="Y18" s="7"/>
    </row>
    <row r="19" spans="8:25" x14ac:dyDescent="0.2">
      <c r="Y19" s="7"/>
    </row>
    <row r="20" spans="8:25" x14ac:dyDescent="0.2">
      <c r="Y20" s="35"/>
    </row>
    <row r="21" spans="8:25" x14ac:dyDescent="0.2">
      <c r="H21" s="7"/>
      <c r="Y21" s="35"/>
    </row>
    <row r="34" spans="1:26" x14ac:dyDescent="0.2">
      <c r="A34" s="8" t="s">
        <v>47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X34" s="18"/>
      <c r="Y34" s="18"/>
      <c r="Z34" s="18"/>
    </row>
    <row r="35" spans="1:26" x14ac:dyDescent="0.2">
      <c r="A35" t="s">
        <v>48</v>
      </c>
    </row>
    <row r="36" spans="1:26" x14ac:dyDescent="0.2">
      <c r="V36" t="s">
        <v>1</v>
      </c>
    </row>
    <row r="37" spans="1:26" ht="16" thickBot="1" x14ac:dyDescent="0.25">
      <c r="A37" s="36" t="s">
        <v>2</v>
      </c>
      <c r="B37" s="36"/>
      <c r="C37" s="28"/>
      <c r="D37" s="5"/>
      <c r="E37" s="5"/>
      <c r="F37" s="5"/>
      <c r="G37" s="5"/>
      <c r="I37" s="38" t="s">
        <v>3</v>
      </c>
      <c r="J37" s="38"/>
      <c r="K37" s="17"/>
      <c r="L37" s="5"/>
      <c r="M37" s="5"/>
      <c r="N37" s="5"/>
      <c r="O37" s="5"/>
      <c r="Q37" s="36" t="s">
        <v>4</v>
      </c>
      <c r="R37" s="36"/>
      <c r="S37" s="24"/>
      <c r="T37" s="5"/>
      <c r="U37" s="5"/>
      <c r="V37" s="5"/>
      <c r="W37" s="5"/>
      <c r="Y37" s="36" t="s">
        <v>5</v>
      </c>
      <c r="Z37" s="36"/>
    </row>
    <row r="38" spans="1:26" x14ac:dyDescent="0.2">
      <c r="A38" s="30" t="s">
        <v>6</v>
      </c>
      <c r="B38" s="27" t="s">
        <v>7</v>
      </c>
      <c r="C38" s="31" t="s">
        <v>8</v>
      </c>
      <c r="D38" t="s">
        <v>9</v>
      </c>
      <c r="E38" t="s">
        <v>10</v>
      </c>
      <c r="F38" t="s">
        <v>11</v>
      </c>
      <c r="G38" t="s">
        <v>12</v>
      </c>
      <c r="H38" s="7"/>
      <c r="I38" s="26" t="s">
        <v>6</v>
      </c>
      <c r="J38" s="27" t="s">
        <v>7</v>
      </c>
      <c r="K38" s="27" t="s">
        <v>8</v>
      </c>
      <c r="L38" t="s">
        <v>9</v>
      </c>
      <c r="M38" t="s">
        <v>10</v>
      </c>
      <c r="N38" t="s">
        <v>11</v>
      </c>
      <c r="O38" t="s">
        <v>12</v>
      </c>
      <c r="Q38" s="26" t="s">
        <v>6</v>
      </c>
      <c r="R38" s="27" t="s">
        <v>7</v>
      </c>
      <c r="S38" s="27" t="s">
        <v>8</v>
      </c>
      <c r="T38" t="s">
        <v>9</v>
      </c>
      <c r="U38" t="s">
        <v>10</v>
      </c>
      <c r="V38" t="s">
        <v>11</v>
      </c>
      <c r="W38" t="s">
        <v>12</v>
      </c>
      <c r="Y38" s="19" t="s">
        <v>2</v>
      </c>
      <c r="Z38" s="19">
        <f>G49</f>
        <v>0</v>
      </c>
    </row>
    <row r="39" spans="1:26" x14ac:dyDescent="0.2">
      <c r="A39" s="16" t="s">
        <v>13</v>
      </c>
      <c r="B39" s="22"/>
      <c r="C39" s="22"/>
      <c r="D39">
        <f>IF(B39&gt;=5,1,0)</f>
        <v>0</v>
      </c>
      <c r="E39">
        <f>IF(C39&gt;=10,1,0)</f>
        <v>0</v>
      </c>
      <c r="F39">
        <f>D39+E39</f>
        <v>0</v>
      </c>
      <c r="G39">
        <f>IF(F39&gt;=2,1,0)</f>
        <v>0</v>
      </c>
      <c r="I39" s="10" t="s">
        <v>14</v>
      </c>
      <c r="J39" s="22"/>
      <c r="K39" s="22"/>
      <c r="L39">
        <f>IF(J39&gt;=5,1,0)</f>
        <v>0</v>
      </c>
      <c r="M39">
        <f>IF(K39&gt;=10,1,0)</f>
        <v>0</v>
      </c>
      <c r="N39">
        <f>L39+M39</f>
        <v>0</v>
      </c>
      <c r="O39">
        <f>IF(N39&gt;=2,1,0)</f>
        <v>0</v>
      </c>
      <c r="Q39" s="11" t="s">
        <v>15</v>
      </c>
      <c r="R39" s="22"/>
      <c r="S39" s="22"/>
      <c r="T39">
        <f>IF(R39&gt;=5,1,0)</f>
        <v>0</v>
      </c>
      <c r="U39">
        <f>IF(S39&gt;=10,1,0)</f>
        <v>0</v>
      </c>
      <c r="V39">
        <f>T39+U39</f>
        <v>0</v>
      </c>
      <c r="W39">
        <f>IF(V39&gt;=2,1,0)</f>
        <v>0</v>
      </c>
      <c r="Y39" s="20" t="s">
        <v>16</v>
      </c>
      <c r="Z39" s="20">
        <f>O49</f>
        <v>0</v>
      </c>
    </row>
    <row r="40" spans="1:26" x14ac:dyDescent="0.2">
      <c r="A40" s="16" t="s">
        <v>17</v>
      </c>
      <c r="B40" s="22"/>
      <c r="C40" s="22"/>
      <c r="D40">
        <f t="shared" ref="D40:D42" si="12">IF(B40&gt;=5,1,0)</f>
        <v>0</v>
      </c>
      <c r="E40">
        <f t="shared" ref="E40:E42" si="13">IF(C40&gt;=10,1,0)</f>
        <v>0</v>
      </c>
      <c r="F40">
        <f t="shared" ref="F40:F42" si="14">D40+E40</f>
        <v>0</v>
      </c>
      <c r="G40">
        <f t="shared" ref="G40:G42" si="15">IF(F40&gt;=2,1,0)</f>
        <v>0</v>
      </c>
      <c r="I40" s="10" t="s">
        <v>18</v>
      </c>
      <c r="J40" s="22"/>
      <c r="K40" s="22"/>
      <c r="L40">
        <f t="shared" ref="L40:L42" si="16">IF(J40&gt;=5,1,0)</f>
        <v>0</v>
      </c>
      <c r="M40">
        <f t="shared" ref="M40:M42" si="17">IF(K40&gt;=10,1,0)</f>
        <v>0</v>
      </c>
      <c r="N40">
        <f t="shared" ref="N40:N42" si="18">L40+M40</f>
        <v>0</v>
      </c>
      <c r="O40">
        <f t="shared" ref="O40:O42" si="19">IF(N40&gt;=2,1,0)</f>
        <v>0</v>
      </c>
      <c r="Q40" s="11" t="s">
        <v>19</v>
      </c>
      <c r="R40" s="22"/>
      <c r="S40" s="22"/>
      <c r="T40">
        <f t="shared" ref="T40:T42" si="20">IF(R40&gt;=5,1,0)</f>
        <v>0</v>
      </c>
      <c r="U40">
        <f t="shared" ref="U40:U42" si="21">IF(S40&gt;=10,1,0)</f>
        <v>0</v>
      </c>
      <c r="V40">
        <f t="shared" ref="V40:V42" si="22">T40+U40</f>
        <v>0</v>
      </c>
      <c r="W40">
        <f t="shared" ref="W40:W42" si="23">IF(V40&gt;=2,1,0)</f>
        <v>0</v>
      </c>
      <c r="Y40" s="21" t="s">
        <v>4</v>
      </c>
      <c r="Z40" s="21">
        <f>W49</f>
        <v>0</v>
      </c>
    </row>
    <row r="41" spans="1:26" x14ac:dyDescent="0.2">
      <c r="A41" s="16" t="s">
        <v>20</v>
      </c>
      <c r="B41" s="22"/>
      <c r="C41" s="22"/>
      <c r="D41">
        <f t="shared" si="12"/>
        <v>0</v>
      </c>
      <c r="E41">
        <f t="shared" si="13"/>
        <v>0</v>
      </c>
      <c r="F41">
        <f t="shared" si="14"/>
        <v>0</v>
      </c>
      <c r="G41">
        <f t="shared" si="15"/>
        <v>0</v>
      </c>
      <c r="I41" s="10" t="s">
        <v>21</v>
      </c>
      <c r="J41" s="22"/>
      <c r="K41" s="22"/>
      <c r="L41">
        <f t="shared" si="16"/>
        <v>0</v>
      </c>
      <c r="M41">
        <f t="shared" si="17"/>
        <v>0</v>
      </c>
      <c r="N41">
        <f t="shared" si="18"/>
        <v>0</v>
      </c>
      <c r="O41">
        <f t="shared" si="19"/>
        <v>0</v>
      </c>
      <c r="Q41" s="11" t="s">
        <v>22</v>
      </c>
      <c r="R41" s="22"/>
      <c r="S41" s="22"/>
      <c r="T41">
        <f t="shared" si="20"/>
        <v>0</v>
      </c>
      <c r="U41">
        <f t="shared" si="21"/>
        <v>0</v>
      </c>
      <c r="V41">
        <f t="shared" si="22"/>
        <v>0</v>
      </c>
      <c r="W41">
        <f t="shared" si="23"/>
        <v>0</v>
      </c>
      <c r="Y41" s="32" t="s">
        <v>23</v>
      </c>
      <c r="Z41" s="33">
        <f>SUM(Z38:Z40)</f>
        <v>0</v>
      </c>
    </row>
    <row r="42" spans="1:26" x14ac:dyDescent="0.2">
      <c r="A42" s="16" t="s">
        <v>24</v>
      </c>
      <c r="B42" s="22"/>
      <c r="C42" s="22"/>
      <c r="D42">
        <f t="shared" si="12"/>
        <v>0</v>
      </c>
      <c r="E42">
        <f t="shared" si="13"/>
        <v>0</v>
      </c>
      <c r="F42">
        <f t="shared" si="14"/>
        <v>0</v>
      </c>
      <c r="G42">
        <f t="shared" si="15"/>
        <v>0</v>
      </c>
      <c r="I42" s="10" t="s">
        <v>25</v>
      </c>
      <c r="J42" s="22"/>
      <c r="K42" s="22"/>
      <c r="L42">
        <f t="shared" si="16"/>
        <v>0</v>
      </c>
      <c r="M42">
        <f t="shared" si="17"/>
        <v>0</v>
      </c>
      <c r="N42">
        <f t="shared" si="18"/>
        <v>0</v>
      </c>
      <c r="O42">
        <f t="shared" si="19"/>
        <v>0</v>
      </c>
      <c r="Q42" s="11" t="s">
        <v>26</v>
      </c>
      <c r="R42" s="22"/>
      <c r="S42" s="22"/>
      <c r="T42">
        <f t="shared" si="20"/>
        <v>0</v>
      </c>
      <c r="U42">
        <f t="shared" si="21"/>
        <v>0</v>
      </c>
      <c r="V42">
        <f t="shared" si="22"/>
        <v>0</v>
      </c>
      <c r="W42">
        <f t="shared" si="23"/>
        <v>0</v>
      </c>
    </row>
    <row r="43" spans="1:26" x14ac:dyDescent="0.2">
      <c r="A43" s="16" t="s">
        <v>27</v>
      </c>
      <c r="B43" s="22"/>
      <c r="C43" s="22"/>
      <c r="D43">
        <f>IF(B43&gt;=5,1,0)</f>
        <v>0</v>
      </c>
      <c r="E43">
        <f>IF(C43&gt;=10,1,0)</f>
        <v>0</v>
      </c>
      <c r="F43">
        <f>D43+E43</f>
        <v>0</v>
      </c>
      <c r="G43">
        <f>IF(F43&gt;=2,1,0)</f>
        <v>0</v>
      </c>
      <c r="I43" s="10" t="s">
        <v>28</v>
      </c>
      <c r="J43" s="22"/>
      <c r="K43" s="22"/>
      <c r="L43">
        <f>IF(J43&gt;=5,1,0)</f>
        <v>0</v>
      </c>
      <c r="M43">
        <f>IF(K43&gt;=10,1,0)</f>
        <v>0</v>
      </c>
      <c r="N43">
        <f>L43+M43</f>
        <v>0</v>
      </c>
      <c r="O43">
        <f>IF(N43&gt;=2,1,0)</f>
        <v>0</v>
      </c>
      <c r="Q43" s="11" t="s">
        <v>29</v>
      </c>
      <c r="R43" s="22"/>
      <c r="S43" s="22"/>
      <c r="T43">
        <f>IF(R43&gt;=5,1,0)</f>
        <v>0</v>
      </c>
      <c r="U43">
        <f>IF(S43&gt;=10,1,0)</f>
        <v>0</v>
      </c>
      <c r="V43">
        <f>T43+U43</f>
        <v>0</v>
      </c>
      <c r="W43">
        <f>IF(V43&gt;=2,1,0)</f>
        <v>0</v>
      </c>
    </row>
    <row r="44" spans="1:26" x14ac:dyDescent="0.2">
      <c r="A44" s="16" t="s">
        <v>30</v>
      </c>
      <c r="B44" s="22"/>
      <c r="C44" s="22"/>
      <c r="D44">
        <f>IF(B44&gt;=5,1,0)</f>
        <v>0</v>
      </c>
      <c r="E44">
        <f>IF(C44&gt;=10,1,0)</f>
        <v>0</v>
      </c>
      <c r="F44">
        <f>D44+E44</f>
        <v>0</v>
      </c>
      <c r="G44">
        <f>IF(F44&gt;=2,1,0)</f>
        <v>0</v>
      </c>
      <c r="I44" s="10" t="s">
        <v>31</v>
      </c>
      <c r="J44" s="22"/>
      <c r="K44" s="22"/>
      <c r="L44">
        <f>IF(J44&gt;=5,1,0)</f>
        <v>0</v>
      </c>
      <c r="M44">
        <f>IF(K44&gt;=10,1,0)</f>
        <v>0</v>
      </c>
      <c r="N44">
        <f>L44+M44</f>
        <v>0</v>
      </c>
      <c r="O44">
        <f>IF(N44&gt;=2,1,0)</f>
        <v>0</v>
      </c>
      <c r="Q44" s="11" t="s">
        <v>32</v>
      </c>
      <c r="R44" s="22"/>
      <c r="S44" s="22"/>
      <c r="T44">
        <f>IF(R44&gt;=5,1,0)</f>
        <v>0</v>
      </c>
      <c r="U44">
        <f>IF(S44&gt;=10,1,0)</f>
        <v>0</v>
      </c>
      <c r="V44">
        <f>T44+U44</f>
        <v>0</v>
      </c>
      <c r="W44">
        <f>IF(V44&gt;=2,1,0)</f>
        <v>0</v>
      </c>
      <c r="Y44" s="7" t="s">
        <v>33</v>
      </c>
    </row>
    <row r="45" spans="1:26" x14ac:dyDescent="0.2">
      <c r="A45" s="16" t="s">
        <v>34</v>
      </c>
      <c r="B45" s="22"/>
      <c r="C45" s="22"/>
      <c r="D45">
        <f>IF(B45&gt;=5,1,0)</f>
        <v>0</v>
      </c>
      <c r="E45">
        <f>IF(C45&gt;=10,1,0)</f>
        <v>0</v>
      </c>
      <c r="F45">
        <f>D45+E45</f>
        <v>0</v>
      </c>
      <c r="G45">
        <f>IF(F45&gt;=2,1,0)</f>
        <v>0</v>
      </c>
      <c r="I45" s="10" t="s">
        <v>35</v>
      </c>
      <c r="J45" s="22"/>
      <c r="K45" s="22"/>
      <c r="L45">
        <f>IF(J45&gt;=5,1,0)</f>
        <v>0</v>
      </c>
      <c r="M45">
        <f>IF(K45&gt;=10,1,0)</f>
        <v>0</v>
      </c>
      <c r="N45">
        <f>L45+M45</f>
        <v>0</v>
      </c>
      <c r="O45">
        <f>IF(N45&gt;=2,1,0)</f>
        <v>0</v>
      </c>
      <c r="Q45" s="11" t="s">
        <v>36</v>
      </c>
      <c r="R45" s="22"/>
      <c r="S45" s="22"/>
      <c r="T45">
        <f>IF(R45&gt;=5,1,0)</f>
        <v>0</v>
      </c>
      <c r="U45">
        <f>IF(S45&gt;=10,1,0)</f>
        <v>0</v>
      </c>
      <c r="V45">
        <f>T45+U45</f>
        <v>0</v>
      </c>
      <c r="W45">
        <f>IF(V45&gt;=2,1,0)</f>
        <v>0</v>
      </c>
      <c r="Y45" s="7" t="s">
        <v>37</v>
      </c>
    </row>
    <row r="46" spans="1:26" x14ac:dyDescent="0.2">
      <c r="A46" s="16" t="s">
        <v>38</v>
      </c>
      <c r="B46" s="22"/>
      <c r="C46" s="22"/>
      <c r="D46">
        <f>IF(B46&gt;=5,1,0)</f>
        <v>0</v>
      </c>
      <c r="E46">
        <f>IF(C46&gt;=10,1,0)</f>
        <v>0</v>
      </c>
      <c r="F46">
        <f>D46+E46</f>
        <v>0</v>
      </c>
      <c r="G46">
        <f>IF(F46&gt;=2,1,0)</f>
        <v>0</v>
      </c>
      <c r="I46" s="10" t="s">
        <v>39</v>
      </c>
      <c r="J46" s="22"/>
      <c r="K46" s="22"/>
      <c r="L46">
        <f>IF(J46&gt;=5,1,0)</f>
        <v>0</v>
      </c>
      <c r="M46">
        <f>IF(K46&gt;=10,1,0)</f>
        <v>0</v>
      </c>
      <c r="N46">
        <f>L46+M46</f>
        <v>0</v>
      </c>
      <c r="O46">
        <f>IF(N46&gt;=2,1,0)</f>
        <v>0</v>
      </c>
      <c r="Q46" s="11" t="s">
        <v>40</v>
      </c>
      <c r="R46" s="22"/>
      <c r="S46" s="22"/>
      <c r="T46">
        <f>IF(R46&gt;=5,1,0)</f>
        <v>0</v>
      </c>
      <c r="U46">
        <f>IF(S46&gt;=10,1,0)</f>
        <v>0</v>
      </c>
      <c r="V46">
        <f>T46+U46</f>
        <v>0</v>
      </c>
      <c r="W46">
        <f>IF(V46&gt;=2,1,0)</f>
        <v>0</v>
      </c>
      <c r="Y46" s="35" t="s">
        <v>41</v>
      </c>
    </row>
    <row r="47" spans="1:26" x14ac:dyDescent="0.2">
      <c r="A47" s="16" t="s">
        <v>42</v>
      </c>
      <c r="B47" s="23"/>
      <c r="C47" s="22"/>
      <c r="D47">
        <f>IF(B47&gt;=5,1,0)</f>
        <v>0</v>
      </c>
      <c r="E47">
        <f>IF(C47&gt;=10,1,0)</f>
        <v>0</v>
      </c>
      <c r="F47">
        <f>D47+E47</f>
        <v>0</v>
      </c>
      <c r="G47">
        <f>IF(F47&gt;=2,1,0)</f>
        <v>0</v>
      </c>
      <c r="I47" s="10" t="s">
        <v>43</v>
      </c>
      <c r="J47" s="23"/>
      <c r="K47" s="22"/>
      <c r="L47">
        <f>IF(J47&gt;=5,1,0)</f>
        <v>0</v>
      </c>
      <c r="M47">
        <f>IF(K47&gt;=10,1,0)</f>
        <v>0</v>
      </c>
      <c r="N47">
        <f>L47+M47</f>
        <v>0</v>
      </c>
      <c r="O47">
        <f>IF(N47&gt;=2,1,0)</f>
        <v>0</v>
      </c>
      <c r="Q47" s="11" t="s">
        <v>44</v>
      </c>
      <c r="R47" s="23"/>
      <c r="S47" s="23"/>
      <c r="T47">
        <f>IF(R47&gt;=5,1,0)</f>
        <v>0</v>
      </c>
      <c r="U47">
        <f>IF(S47&gt;=10,1,0)</f>
        <v>0</v>
      </c>
      <c r="V47">
        <f>T47+U47</f>
        <v>0</v>
      </c>
      <c r="W47">
        <f>IF(V47&gt;=2,1,0)</f>
        <v>0</v>
      </c>
      <c r="Y47" s="35" t="s">
        <v>45</v>
      </c>
    </row>
    <row r="48" spans="1:26" ht="16" thickBot="1" x14ac:dyDescent="0.25">
      <c r="A48" s="3"/>
      <c r="B48" s="25"/>
      <c r="C48" s="29"/>
      <c r="D48" s="6"/>
      <c r="E48" s="6"/>
      <c r="F48" s="6"/>
      <c r="G48" s="6"/>
      <c r="I48" s="3"/>
      <c r="J48" s="25"/>
      <c r="K48" s="29"/>
      <c r="L48" s="6"/>
      <c r="M48" s="6"/>
      <c r="N48" s="6"/>
      <c r="O48" s="6"/>
      <c r="Q48" s="3"/>
      <c r="R48" s="25"/>
      <c r="S48" s="4"/>
      <c r="T48" s="6"/>
      <c r="U48" s="6"/>
      <c r="V48" s="6"/>
      <c r="W48" s="6"/>
    </row>
    <row r="49" spans="7:23" ht="16" thickBot="1" x14ac:dyDescent="0.25">
      <c r="G49" s="15">
        <f>SUM(G39:G47)</f>
        <v>0</v>
      </c>
      <c r="O49" s="15">
        <f>SUM(O39:O47)</f>
        <v>0</v>
      </c>
      <c r="W49" s="15">
        <f>SUM(W39:W47)</f>
        <v>0</v>
      </c>
    </row>
    <row r="50" spans="7:23" x14ac:dyDescent="0.2">
      <c r="I50" t="s">
        <v>46</v>
      </c>
    </row>
    <row r="54" spans="7:23" x14ac:dyDescent="0.2">
      <c r="H54" s="7"/>
    </row>
    <row r="67" spans="1:26" x14ac:dyDescent="0.2">
      <c r="A67" s="8" t="s">
        <v>49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X67" s="18"/>
      <c r="Y67" s="18"/>
      <c r="Z67" s="18"/>
    </row>
    <row r="68" spans="1:26" x14ac:dyDescent="0.2">
      <c r="A68" t="s">
        <v>50</v>
      </c>
    </row>
    <row r="69" spans="1:26" x14ac:dyDescent="0.2">
      <c r="V69" t="s">
        <v>1</v>
      </c>
    </row>
    <row r="70" spans="1:26" ht="16" thickBot="1" x14ac:dyDescent="0.25">
      <c r="A70" s="36" t="s">
        <v>2</v>
      </c>
      <c r="B70" s="37"/>
      <c r="C70" s="28"/>
      <c r="D70" s="5"/>
      <c r="E70" s="5"/>
      <c r="F70" s="5"/>
      <c r="G70" s="5"/>
      <c r="I70" s="38" t="s">
        <v>3</v>
      </c>
      <c r="J70" s="37"/>
      <c r="K70" s="17"/>
      <c r="L70" s="5"/>
      <c r="M70" s="5"/>
      <c r="N70" s="5"/>
      <c r="O70" s="5"/>
      <c r="Q70" s="36" t="s">
        <v>4</v>
      </c>
      <c r="R70" s="37"/>
      <c r="S70" s="24"/>
      <c r="T70" s="5"/>
      <c r="U70" s="5"/>
      <c r="V70" s="5"/>
      <c r="W70" s="5"/>
      <c r="Y70" s="36" t="s">
        <v>5</v>
      </c>
      <c r="Z70" s="37"/>
    </row>
    <row r="71" spans="1:26" x14ac:dyDescent="0.2">
      <c r="A71" s="30" t="s">
        <v>6</v>
      </c>
      <c r="B71" s="27" t="s">
        <v>7</v>
      </c>
      <c r="C71" s="31" t="s">
        <v>8</v>
      </c>
      <c r="D71" t="s">
        <v>9</v>
      </c>
      <c r="E71" t="s">
        <v>10</v>
      </c>
      <c r="F71" t="s">
        <v>11</v>
      </c>
      <c r="G71" t="s">
        <v>12</v>
      </c>
      <c r="H71" s="7"/>
      <c r="I71" s="26" t="s">
        <v>6</v>
      </c>
      <c r="J71" s="27" t="s">
        <v>7</v>
      </c>
      <c r="K71" s="27" t="s">
        <v>8</v>
      </c>
      <c r="L71" t="s">
        <v>9</v>
      </c>
      <c r="M71" t="s">
        <v>10</v>
      </c>
      <c r="N71" t="s">
        <v>11</v>
      </c>
      <c r="O71" t="s">
        <v>12</v>
      </c>
      <c r="Q71" s="26" t="s">
        <v>6</v>
      </c>
      <c r="R71" s="27" t="s">
        <v>7</v>
      </c>
      <c r="S71" s="27" t="s">
        <v>8</v>
      </c>
      <c r="T71" t="s">
        <v>9</v>
      </c>
      <c r="U71" t="s">
        <v>10</v>
      </c>
      <c r="V71" t="s">
        <v>11</v>
      </c>
      <c r="W71" t="s">
        <v>12</v>
      </c>
      <c r="Y71" s="19" t="s">
        <v>2</v>
      </c>
      <c r="Z71" s="19">
        <f>G82</f>
        <v>0</v>
      </c>
    </row>
    <row r="72" spans="1:26" x14ac:dyDescent="0.2">
      <c r="A72" s="16" t="s">
        <v>13</v>
      </c>
      <c r="B72" s="22"/>
      <c r="C72" s="22"/>
      <c r="D72">
        <f>IF(B72&gt;=5,1,0)</f>
        <v>0</v>
      </c>
      <c r="E72">
        <f>IF(C72&gt;=10,1,0)</f>
        <v>0</v>
      </c>
      <c r="F72">
        <f>D72+E72</f>
        <v>0</v>
      </c>
      <c r="G72">
        <f>IF(F72&gt;=2,1,0)</f>
        <v>0</v>
      </c>
      <c r="I72" s="10" t="s">
        <v>14</v>
      </c>
      <c r="J72" s="22"/>
      <c r="K72" s="22"/>
      <c r="L72">
        <f>IF(J72&gt;=5,1,0)</f>
        <v>0</v>
      </c>
      <c r="M72">
        <f>IF(K72&gt;=10,1,0)</f>
        <v>0</v>
      </c>
      <c r="N72">
        <f>L72+M72</f>
        <v>0</v>
      </c>
      <c r="O72">
        <f>IF(N72&gt;=2,1,0)</f>
        <v>0</v>
      </c>
      <c r="Q72" s="11" t="s">
        <v>15</v>
      </c>
      <c r="R72" s="22"/>
      <c r="S72" s="22"/>
      <c r="T72">
        <f>IF(R72&gt;=5,1,0)</f>
        <v>0</v>
      </c>
      <c r="U72">
        <f>IF(S72&gt;=10,1,0)</f>
        <v>0</v>
      </c>
      <c r="V72">
        <f>T72+U72</f>
        <v>0</v>
      </c>
      <c r="W72">
        <f>IF(V72&gt;=2,1,0)</f>
        <v>0</v>
      </c>
      <c r="Y72" s="20" t="s">
        <v>16</v>
      </c>
      <c r="Z72" s="20">
        <f>O82</f>
        <v>0</v>
      </c>
    </row>
    <row r="73" spans="1:26" x14ac:dyDescent="0.2">
      <c r="A73" s="16" t="s">
        <v>17</v>
      </c>
      <c r="B73" s="22"/>
      <c r="C73" s="22"/>
      <c r="D73">
        <f t="shared" ref="D73:D80" si="24">IF(B73&gt;=5,1,0)</f>
        <v>0</v>
      </c>
      <c r="E73">
        <f t="shared" ref="E73:E80" si="25">IF(C73&gt;=10,1,0)</f>
        <v>0</v>
      </c>
      <c r="F73">
        <f t="shared" ref="F73:F80" si="26">D73+E73</f>
        <v>0</v>
      </c>
      <c r="G73">
        <f t="shared" ref="G73:G80" si="27">IF(F73&gt;=2,1,0)</f>
        <v>0</v>
      </c>
      <c r="I73" s="10" t="s">
        <v>18</v>
      </c>
      <c r="J73" s="22"/>
      <c r="K73" s="22"/>
      <c r="L73">
        <f t="shared" ref="L73:L80" si="28">IF(J73&gt;=5,1,0)</f>
        <v>0</v>
      </c>
      <c r="M73">
        <f t="shared" ref="M73:M80" si="29">IF(K73&gt;=10,1,0)</f>
        <v>0</v>
      </c>
      <c r="N73">
        <f t="shared" ref="N73:N80" si="30">L73+M73</f>
        <v>0</v>
      </c>
      <c r="O73">
        <f t="shared" ref="O73:O80" si="31">IF(N73&gt;=2,1,0)</f>
        <v>0</v>
      </c>
      <c r="Q73" s="11" t="s">
        <v>19</v>
      </c>
      <c r="R73" s="22"/>
      <c r="S73" s="22"/>
      <c r="T73">
        <f t="shared" ref="T73:T80" si="32">IF(R73&gt;=5,1,0)</f>
        <v>0</v>
      </c>
      <c r="U73">
        <f t="shared" ref="U73:U80" si="33">IF(S73&gt;=10,1,0)</f>
        <v>0</v>
      </c>
      <c r="V73">
        <f t="shared" ref="V73:V80" si="34">T73+U73</f>
        <v>0</v>
      </c>
      <c r="W73">
        <f t="shared" ref="W73:W80" si="35">IF(V73&gt;=2,1,0)</f>
        <v>0</v>
      </c>
      <c r="Y73" s="21" t="s">
        <v>4</v>
      </c>
      <c r="Z73" s="21">
        <f>W82</f>
        <v>0</v>
      </c>
    </row>
    <row r="74" spans="1:26" x14ac:dyDescent="0.2">
      <c r="A74" s="16" t="s">
        <v>20</v>
      </c>
      <c r="B74" s="22"/>
      <c r="C74" s="22"/>
      <c r="D74">
        <f t="shared" si="24"/>
        <v>0</v>
      </c>
      <c r="E74">
        <f t="shared" si="25"/>
        <v>0</v>
      </c>
      <c r="F74">
        <f t="shared" si="26"/>
        <v>0</v>
      </c>
      <c r="G74">
        <f t="shared" si="27"/>
        <v>0</v>
      </c>
      <c r="I74" s="10" t="s">
        <v>21</v>
      </c>
      <c r="J74" s="22"/>
      <c r="K74" s="22"/>
      <c r="L74">
        <f t="shared" si="28"/>
        <v>0</v>
      </c>
      <c r="M74">
        <f t="shared" si="29"/>
        <v>0</v>
      </c>
      <c r="N74">
        <f t="shared" si="30"/>
        <v>0</v>
      </c>
      <c r="O74">
        <f t="shared" si="31"/>
        <v>0</v>
      </c>
      <c r="Q74" s="11" t="s">
        <v>22</v>
      </c>
      <c r="R74" s="22"/>
      <c r="S74" s="22"/>
      <c r="T74">
        <f t="shared" si="32"/>
        <v>0</v>
      </c>
      <c r="U74">
        <f t="shared" si="33"/>
        <v>0</v>
      </c>
      <c r="V74">
        <f t="shared" si="34"/>
        <v>0</v>
      </c>
      <c r="W74">
        <f t="shared" si="35"/>
        <v>0</v>
      </c>
      <c r="Y74" s="32" t="s">
        <v>23</v>
      </c>
      <c r="Z74" s="33">
        <f>SUM(Z71:Z73)</f>
        <v>0</v>
      </c>
    </row>
    <row r="75" spans="1:26" x14ac:dyDescent="0.2">
      <c r="A75" s="16" t="s">
        <v>24</v>
      </c>
      <c r="B75" s="22"/>
      <c r="C75" s="22"/>
      <c r="D75">
        <f t="shared" si="24"/>
        <v>0</v>
      </c>
      <c r="E75">
        <f t="shared" si="25"/>
        <v>0</v>
      </c>
      <c r="F75">
        <f t="shared" si="26"/>
        <v>0</v>
      </c>
      <c r="G75">
        <f t="shared" si="27"/>
        <v>0</v>
      </c>
      <c r="I75" s="10" t="s">
        <v>25</v>
      </c>
      <c r="J75" s="22"/>
      <c r="K75" s="22"/>
      <c r="L75">
        <f t="shared" si="28"/>
        <v>0</v>
      </c>
      <c r="M75">
        <f t="shared" si="29"/>
        <v>0</v>
      </c>
      <c r="N75">
        <f t="shared" si="30"/>
        <v>0</v>
      </c>
      <c r="O75">
        <f t="shared" si="31"/>
        <v>0</v>
      </c>
      <c r="Q75" s="11" t="s">
        <v>26</v>
      </c>
      <c r="R75" s="22"/>
      <c r="S75" s="22"/>
      <c r="T75">
        <f t="shared" si="32"/>
        <v>0</v>
      </c>
      <c r="U75">
        <f t="shared" si="33"/>
        <v>0</v>
      </c>
      <c r="V75">
        <f t="shared" si="34"/>
        <v>0</v>
      </c>
      <c r="W75">
        <f t="shared" si="35"/>
        <v>0</v>
      </c>
    </row>
    <row r="76" spans="1:26" x14ac:dyDescent="0.2">
      <c r="A76" s="16" t="s">
        <v>27</v>
      </c>
      <c r="B76" s="22"/>
      <c r="C76" s="22"/>
      <c r="D76">
        <f t="shared" si="24"/>
        <v>0</v>
      </c>
      <c r="E76">
        <f t="shared" si="25"/>
        <v>0</v>
      </c>
      <c r="F76">
        <f t="shared" si="26"/>
        <v>0</v>
      </c>
      <c r="G76">
        <f t="shared" si="27"/>
        <v>0</v>
      </c>
      <c r="I76" s="10" t="s">
        <v>28</v>
      </c>
      <c r="J76" s="22"/>
      <c r="K76" s="22"/>
      <c r="L76">
        <f t="shared" si="28"/>
        <v>0</v>
      </c>
      <c r="M76">
        <f t="shared" si="29"/>
        <v>0</v>
      </c>
      <c r="N76">
        <f t="shared" si="30"/>
        <v>0</v>
      </c>
      <c r="O76">
        <f t="shared" si="31"/>
        <v>0</v>
      </c>
      <c r="Q76" s="11" t="s">
        <v>29</v>
      </c>
      <c r="R76" s="22"/>
      <c r="S76" s="22"/>
      <c r="T76">
        <f t="shared" si="32"/>
        <v>0</v>
      </c>
      <c r="U76">
        <f t="shared" si="33"/>
        <v>0</v>
      </c>
      <c r="V76">
        <f t="shared" si="34"/>
        <v>0</v>
      </c>
      <c r="W76">
        <f t="shared" si="35"/>
        <v>0</v>
      </c>
    </row>
    <row r="77" spans="1:26" x14ac:dyDescent="0.2">
      <c r="A77" s="16" t="s">
        <v>30</v>
      </c>
      <c r="B77" s="22"/>
      <c r="C77" s="22"/>
      <c r="D77">
        <f t="shared" si="24"/>
        <v>0</v>
      </c>
      <c r="E77">
        <f t="shared" si="25"/>
        <v>0</v>
      </c>
      <c r="F77">
        <f t="shared" si="26"/>
        <v>0</v>
      </c>
      <c r="G77">
        <f t="shared" si="27"/>
        <v>0</v>
      </c>
      <c r="I77" s="10" t="s">
        <v>31</v>
      </c>
      <c r="J77" s="22"/>
      <c r="K77" s="22"/>
      <c r="L77">
        <f t="shared" si="28"/>
        <v>0</v>
      </c>
      <c r="M77">
        <f t="shared" si="29"/>
        <v>0</v>
      </c>
      <c r="N77">
        <f t="shared" si="30"/>
        <v>0</v>
      </c>
      <c r="O77">
        <f t="shared" si="31"/>
        <v>0</v>
      </c>
      <c r="Q77" s="11" t="s">
        <v>32</v>
      </c>
      <c r="R77" s="22"/>
      <c r="S77" s="22"/>
      <c r="T77">
        <f t="shared" si="32"/>
        <v>0</v>
      </c>
      <c r="U77">
        <f t="shared" si="33"/>
        <v>0</v>
      </c>
      <c r="V77">
        <f t="shared" si="34"/>
        <v>0</v>
      </c>
      <c r="W77">
        <f t="shared" si="35"/>
        <v>0</v>
      </c>
      <c r="Y77" s="7" t="s">
        <v>33</v>
      </c>
    </row>
    <row r="78" spans="1:26" x14ac:dyDescent="0.2">
      <c r="A78" s="16" t="s">
        <v>34</v>
      </c>
      <c r="B78" s="22"/>
      <c r="C78" s="22"/>
      <c r="D78">
        <f t="shared" si="24"/>
        <v>0</v>
      </c>
      <c r="E78">
        <f t="shared" si="25"/>
        <v>0</v>
      </c>
      <c r="F78">
        <f t="shared" si="26"/>
        <v>0</v>
      </c>
      <c r="G78">
        <f t="shared" si="27"/>
        <v>0</v>
      </c>
      <c r="I78" s="10" t="s">
        <v>35</v>
      </c>
      <c r="J78" s="22"/>
      <c r="K78" s="22"/>
      <c r="L78">
        <f t="shared" si="28"/>
        <v>0</v>
      </c>
      <c r="M78">
        <f t="shared" si="29"/>
        <v>0</v>
      </c>
      <c r="N78">
        <f t="shared" si="30"/>
        <v>0</v>
      </c>
      <c r="O78">
        <f t="shared" si="31"/>
        <v>0</v>
      </c>
      <c r="Q78" s="11" t="s">
        <v>36</v>
      </c>
      <c r="R78" s="22"/>
      <c r="S78" s="22"/>
      <c r="T78">
        <f t="shared" si="32"/>
        <v>0</v>
      </c>
      <c r="U78">
        <f t="shared" si="33"/>
        <v>0</v>
      </c>
      <c r="V78">
        <f t="shared" si="34"/>
        <v>0</v>
      </c>
      <c r="W78">
        <f t="shared" si="35"/>
        <v>0</v>
      </c>
      <c r="Y78" s="7" t="s">
        <v>37</v>
      </c>
    </row>
    <row r="79" spans="1:26" x14ac:dyDescent="0.2">
      <c r="A79" s="16" t="s">
        <v>38</v>
      </c>
      <c r="B79" s="22"/>
      <c r="C79" s="22"/>
      <c r="D79">
        <f t="shared" si="24"/>
        <v>0</v>
      </c>
      <c r="E79">
        <f t="shared" si="25"/>
        <v>0</v>
      </c>
      <c r="F79">
        <f t="shared" si="26"/>
        <v>0</v>
      </c>
      <c r="G79">
        <f t="shared" si="27"/>
        <v>0</v>
      </c>
      <c r="I79" s="10" t="s">
        <v>39</v>
      </c>
      <c r="J79" s="22"/>
      <c r="K79" s="22"/>
      <c r="L79">
        <f t="shared" si="28"/>
        <v>0</v>
      </c>
      <c r="M79">
        <f t="shared" si="29"/>
        <v>0</v>
      </c>
      <c r="N79">
        <f t="shared" si="30"/>
        <v>0</v>
      </c>
      <c r="O79">
        <f t="shared" si="31"/>
        <v>0</v>
      </c>
      <c r="Q79" s="11" t="s">
        <v>40</v>
      </c>
      <c r="R79" s="22"/>
      <c r="S79" s="22"/>
      <c r="T79">
        <f t="shared" si="32"/>
        <v>0</v>
      </c>
      <c r="U79">
        <f t="shared" si="33"/>
        <v>0</v>
      </c>
      <c r="V79">
        <f t="shared" si="34"/>
        <v>0</v>
      </c>
      <c r="W79">
        <f t="shared" si="35"/>
        <v>0</v>
      </c>
      <c r="Y79" s="35" t="s">
        <v>41</v>
      </c>
    </row>
    <row r="80" spans="1:26" x14ac:dyDescent="0.2">
      <c r="A80" s="16" t="s">
        <v>42</v>
      </c>
      <c r="B80" s="23"/>
      <c r="C80" s="22"/>
      <c r="D80">
        <f t="shared" si="24"/>
        <v>0</v>
      </c>
      <c r="E80">
        <f t="shared" si="25"/>
        <v>0</v>
      </c>
      <c r="F80">
        <f t="shared" si="26"/>
        <v>0</v>
      </c>
      <c r="G80">
        <f t="shared" si="27"/>
        <v>0</v>
      </c>
      <c r="I80" s="10" t="s">
        <v>43</v>
      </c>
      <c r="J80" s="23"/>
      <c r="K80" s="22"/>
      <c r="L80">
        <f t="shared" si="28"/>
        <v>0</v>
      </c>
      <c r="M80">
        <f t="shared" si="29"/>
        <v>0</v>
      </c>
      <c r="N80">
        <f t="shared" si="30"/>
        <v>0</v>
      </c>
      <c r="O80">
        <f t="shared" si="31"/>
        <v>0</v>
      </c>
      <c r="Q80" s="11" t="s">
        <v>44</v>
      </c>
      <c r="R80" s="23"/>
      <c r="S80" s="23"/>
      <c r="T80">
        <f t="shared" si="32"/>
        <v>0</v>
      </c>
      <c r="U80">
        <f t="shared" si="33"/>
        <v>0</v>
      </c>
      <c r="V80">
        <f t="shared" si="34"/>
        <v>0</v>
      </c>
      <c r="W80">
        <f t="shared" si="35"/>
        <v>0</v>
      </c>
      <c r="Y80" s="35" t="s">
        <v>45</v>
      </c>
    </row>
    <row r="81" spans="1:23" ht="16" thickBot="1" x14ac:dyDescent="0.25">
      <c r="A81" s="3"/>
      <c r="B81" s="25"/>
      <c r="C81" s="29"/>
      <c r="D81" s="6"/>
      <c r="E81" s="6"/>
      <c r="F81" s="6"/>
      <c r="G81" s="6"/>
      <c r="I81" s="3"/>
      <c r="J81" s="25"/>
      <c r="K81" s="29"/>
      <c r="L81" s="6"/>
      <c r="M81" s="6"/>
      <c r="N81" s="6"/>
      <c r="O81" s="6"/>
      <c r="Q81" s="3"/>
      <c r="R81" s="25"/>
      <c r="S81" s="4"/>
      <c r="T81" s="6"/>
      <c r="U81" s="6"/>
      <c r="V81" s="6"/>
      <c r="W81" s="6"/>
    </row>
    <row r="82" spans="1:23" ht="16" thickBot="1" x14ac:dyDescent="0.25">
      <c r="G82" s="15">
        <f>SUM(G72:G80)</f>
        <v>0</v>
      </c>
      <c r="O82" s="15">
        <f>SUM(O72:O80)</f>
        <v>0</v>
      </c>
      <c r="W82" s="15">
        <f>SUM(W72:W80)</f>
        <v>0</v>
      </c>
    </row>
    <row r="83" spans="1:23" x14ac:dyDescent="0.2">
      <c r="I83" t="s">
        <v>46</v>
      </c>
    </row>
    <row r="87" spans="1:23" x14ac:dyDescent="0.2">
      <c r="H87" s="7"/>
    </row>
    <row r="99" spans="1:26" x14ac:dyDescent="0.2">
      <c r="A99" s="8" t="s">
        <v>51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X99" s="18"/>
      <c r="Y99" s="18"/>
      <c r="Z99" s="18"/>
    </row>
    <row r="100" spans="1:26" x14ac:dyDescent="0.2">
      <c r="A100" t="s">
        <v>52</v>
      </c>
    </row>
    <row r="101" spans="1:26" x14ac:dyDescent="0.2">
      <c r="V101" t="s">
        <v>1</v>
      </c>
    </row>
    <row r="102" spans="1:26" ht="16" thickBot="1" x14ac:dyDescent="0.25">
      <c r="A102" s="36" t="s">
        <v>2</v>
      </c>
      <c r="B102" s="37"/>
      <c r="C102" s="28"/>
      <c r="D102" s="5"/>
      <c r="E102" s="5"/>
      <c r="F102" s="5"/>
      <c r="G102" s="5"/>
      <c r="I102" s="38" t="s">
        <v>3</v>
      </c>
      <c r="J102" s="37"/>
      <c r="K102" s="17"/>
      <c r="L102" s="5"/>
      <c r="M102" s="5"/>
      <c r="N102" s="5"/>
      <c r="O102" s="5"/>
      <c r="Q102" s="36" t="s">
        <v>4</v>
      </c>
      <c r="R102" s="37"/>
      <c r="S102" s="24"/>
      <c r="T102" s="5"/>
      <c r="U102" s="5"/>
      <c r="V102" s="5"/>
      <c r="W102" s="5"/>
      <c r="Y102" s="36" t="s">
        <v>5</v>
      </c>
      <c r="Z102" s="37"/>
    </row>
    <row r="103" spans="1:26" x14ac:dyDescent="0.2">
      <c r="A103" s="30" t="s">
        <v>6</v>
      </c>
      <c r="B103" s="27" t="s">
        <v>7</v>
      </c>
      <c r="C103" s="31" t="s">
        <v>8</v>
      </c>
      <c r="D103" t="s">
        <v>9</v>
      </c>
      <c r="E103" t="s">
        <v>10</v>
      </c>
      <c r="F103" t="s">
        <v>11</v>
      </c>
      <c r="G103" t="s">
        <v>12</v>
      </c>
      <c r="H103" s="7"/>
      <c r="I103" s="26" t="s">
        <v>6</v>
      </c>
      <c r="J103" s="27" t="s">
        <v>7</v>
      </c>
      <c r="K103" s="27" t="s">
        <v>8</v>
      </c>
      <c r="L103" t="s">
        <v>9</v>
      </c>
      <c r="M103" t="s">
        <v>10</v>
      </c>
      <c r="N103" t="s">
        <v>11</v>
      </c>
      <c r="O103" t="s">
        <v>12</v>
      </c>
      <c r="Q103" s="26" t="s">
        <v>6</v>
      </c>
      <c r="R103" s="27" t="s">
        <v>7</v>
      </c>
      <c r="S103" s="27" t="s">
        <v>8</v>
      </c>
      <c r="T103" t="s">
        <v>9</v>
      </c>
      <c r="U103" t="s">
        <v>10</v>
      </c>
      <c r="V103" t="s">
        <v>11</v>
      </c>
      <c r="W103" t="s">
        <v>12</v>
      </c>
      <c r="Y103" s="19" t="s">
        <v>2</v>
      </c>
      <c r="Z103" s="19">
        <f>G114</f>
        <v>0</v>
      </c>
    </row>
    <row r="104" spans="1:26" x14ac:dyDescent="0.2">
      <c r="A104" s="16" t="s">
        <v>13</v>
      </c>
      <c r="B104" s="22"/>
      <c r="C104" s="22"/>
      <c r="D104">
        <f>IF(B104&gt;=5,1,0)</f>
        <v>0</v>
      </c>
      <c r="E104">
        <f>IF(C104&gt;=10,1,0)</f>
        <v>0</v>
      </c>
      <c r="F104">
        <f>D104+E104</f>
        <v>0</v>
      </c>
      <c r="G104">
        <f>IF(F104&gt;=2,1,0)</f>
        <v>0</v>
      </c>
      <c r="I104" s="10" t="s">
        <v>14</v>
      </c>
      <c r="J104" s="22"/>
      <c r="K104" s="22"/>
      <c r="L104">
        <f>IF(J104&gt;=5,1,0)</f>
        <v>0</v>
      </c>
      <c r="M104">
        <f>IF(K104&gt;=10,1,0)</f>
        <v>0</v>
      </c>
      <c r="N104">
        <f>L104+M104</f>
        <v>0</v>
      </c>
      <c r="O104">
        <f>IF(N104&gt;=2,1,0)</f>
        <v>0</v>
      </c>
      <c r="Q104" s="11" t="s">
        <v>15</v>
      </c>
      <c r="R104" s="22"/>
      <c r="S104" s="22"/>
      <c r="T104">
        <f>IF(R104&gt;=5,1,0)</f>
        <v>0</v>
      </c>
      <c r="U104">
        <f>IF(S104&gt;=10,1,0)</f>
        <v>0</v>
      </c>
      <c r="V104">
        <f>T104+U104</f>
        <v>0</v>
      </c>
      <c r="W104">
        <f>IF(V104&gt;=2,1,0)</f>
        <v>0</v>
      </c>
      <c r="Y104" s="20" t="s">
        <v>16</v>
      </c>
      <c r="Z104" s="20">
        <f>O114</f>
        <v>0</v>
      </c>
    </row>
    <row r="105" spans="1:26" x14ac:dyDescent="0.2">
      <c r="A105" s="16" t="s">
        <v>17</v>
      </c>
      <c r="B105" s="22"/>
      <c r="C105" s="22"/>
      <c r="D105">
        <f t="shared" ref="D105:D112" si="36">IF(B105&gt;=5,1,0)</f>
        <v>0</v>
      </c>
      <c r="E105">
        <f t="shared" ref="E105:E112" si="37">IF(C105&gt;=10,1,0)</f>
        <v>0</v>
      </c>
      <c r="F105">
        <f t="shared" ref="F105:F112" si="38">D105+E105</f>
        <v>0</v>
      </c>
      <c r="G105">
        <f t="shared" ref="G105:G112" si="39">IF(F105&gt;=2,1,0)</f>
        <v>0</v>
      </c>
      <c r="I105" s="10" t="s">
        <v>18</v>
      </c>
      <c r="J105" s="22"/>
      <c r="K105" s="22"/>
      <c r="L105">
        <f t="shared" ref="L105:L112" si="40">IF(J105&gt;=5,1,0)</f>
        <v>0</v>
      </c>
      <c r="M105">
        <f t="shared" ref="M105:M112" si="41">IF(K105&gt;=10,1,0)</f>
        <v>0</v>
      </c>
      <c r="N105">
        <f t="shared" ref="N105:N112" si="42">L105+M105</f>
        <v>0</v>
      </c>
      <c r="O105">
        <f t="shared" ref="O105:O112" si="43">IF(N105&gt;=2,1,0)</f>
        <v>0</v>
      </c>
      <c r="Q105" s="11" t="s">
        <v>19</v>
      </c>
      <c r="R105" s="22"/>
      <c r="S105" s="22"/>
      <c r="T105">
        <f t="shared" ref="T105:T112" si="44">IF(R105&gt;=5,1,0)</f>
        <v>0</v>
      </c>
      <c r="U105">
        <f t="shared" ref="U105:U112" si="45">IF(S105&gt;=10,1,0)</f>
        <v>0</v>
      </c>
      <c r="V105">
        <f t="shared" ref="V105:V112" si="46">T105+U105</f>
        <v>0</v>
      </c>
      <c r="W105">
        <f t="shared" ref="W105:W112" si="47">IF(V105&gt;=2,1,0)</f>
        <v>0</v>
      </c>
      <c r="Y105" s="21" t="s">
        <v>4</v>
      </c>
      <c r="Z105" s="21">
        <f>W114</f>
        <v>0</v>
      </c>
    </row>
    <row r="106" spans="1:26" x14ac:dyDescent="0.2">
      <c r="A106" s="16" t="s">
        <v>20</v>
      </c>
      <c r="B106" s="22"/>
      <c r="C106" s="22"/>
      <c r="D106">
        <f t="shared" si="36"/>
        <v>0</v>
      </c>
      <c r="E106">
        <f t="shared" si="37"/>
        <v>0</v>
      </c>
      <c r="F106">
        <f t="shared" si="38"/>
        <v>0</v>
      </c>
      <c r="G106">
        <f t="shared" si="39"/>
        <v>0</v>
      </c>
      <c r="I106" s="10" t="s">
        <v>21</v>
      </c>
      <c r="J106" s="22"/>
      <c r="K106" s="22"/>
      <c r="L106">
        <f t="shared" si="40"/>
        <v>0</v>
      </c>
      <c r="M106">
        <f t="shared" si="41"/>
        <v>0</v>
      </c>
      <c r="N106">
        <f t="shared" si="42"/>
        <v>0</v>
      </c>
      <c r="O106">
        <f t="shared" si="43"/>
        <v>0</v>
      </c>
      <c r="Q106" s="11" t="s">
        <v>22</v>
      </c>
      <c r="R106" s="22"/>
      <c r="S106" s="22"/>
      <c r="T106">
        <f t="shared" si="44"/>
        <v>0</v>
      </c>
      <c r="U106">
        <f t="shared" si="45"/>
        <v>0</v>
      </c>
      <c r="V106">
        <f t="shared" si="46"/>
        <v>0</v>
      </c>
      <c r="W106">
        <f t="shared" si="47"/>
        <v>0</v>
      </c>
      <c r="Y106" s="32" t="s">
        <v>23</v>
      </c>
      <c r="Z106" s="33">
        <f>SUM(Z103:Z105)</f>
        <v>0</v>
      </c>
    </row>
    <row r="107" spans="1:26" x14ac:dyDescent="0.2">
      <c r="A107" s="16" t="s">
        <v>24</v>
      </c>
      <c r="B107" s="22"/>
      <c r="C107" s="22"/>
      <c r="D107">
        <f t="shared" si="36"/>
        <v>0</v>
      </c>
      <c r="E107">
        <f t="shared" si="37"/>
        <v>0</v>
      </c>
      <c r="F107">
        <f t="shared" si="38"/>
        <v>0</v>
      </c>
      <c r="G107">
        <f t="shared" si="39"/>
        <v>0</v>
      </c>
      <c r="I107" s="10" t="s">
        <v>25</v>
      </c>
      <c r="J107" s="22"/>
      <c r="K107" s="22"/>
      <c r="L107">
        <f t="shared" si="40"/>
        <v>0</v>
      </c>
      <c r="M107">
        <f t="shared" si="41"/>
        <v>0</v>
      </c>
      <c r="N107">
        <f t="shared" si="42"/>
        <v>0</v>
      </c>
      <c r="O107">
        <f t="shared" si="43"/>
        <v>0</v>
      </c>
      <c r="Q107" s="11" t="s">
        <v>26</v>
      </c>
      <c r="R107" s="22"/>
      <c r="S107" s="22"/>
      <c r="T107">
        <f t="shared" si="44"/>
        <v>0</v>
      </c>
      <c r="U107">
        <f t="shared" si="45"/>
        <v>0</v>
      </c>
      <c r="V107">
        <f t="shared" si="46"/>
        <v>0</v>
      </c>
      <c r="W107">
        <f t="shared" si="47"/>
        <v>0</v>
      </c>
    </row>
    <row r="108" spans="1:26" x14ac:dyDescent="0.2">
      <c r="A108" s="16" t="s">
        <v>27</v>
      </c>
      <c r="B108" s="22"/>
      <c r="C108" s="22"/>
      <c r="D108">
        <f t="shared" si="36"/>
        <v>0</v>
      </c>
      <c r="E108">
        <f t="shared" si="37"/>
        <v>0</v>
      </c>
      <c r="F108">
        <f t="shared" si="38"/>
        <v>0</v>
      </c>
      <c r="G108">
        <f t="shared" si="39"/>
        <v>0</v>
      </c>
      <c r="I108" s="10" t="s">
        <v>28</v>
      </c>
      <c r="J108" s="22"/>
      <c r="K108" s="22"/>
      <c r="L108">
        <f t="shared" si="40"/>
        <v>0</v>
      </c>
      <c r="M108">
        <f t="shared" si="41"/>
        <v>0</v>
      </c>
      <c r="N108">
        <f t="shared" si="42"/>
        <v>0</v>
      </c>
      <c r="O108">
        <f t="shared" si="43"/>
        <v>0</v>
      </c>
      <c r="Q108" s="11" t="s">
        <v>29</v>
      </c>
      <c r="R108" s="22"/>
      <c r="S108" s="22"/>
      <c r="T108">
        <f t="shared" si="44"/>
        <v>0</v>
      </c>
      <c r="U108">
        <f t="shared" si="45"/>
        <v>0</v>
      </c>
      <c r="V108">
        <f t="shared" si="46"/>
        <v>0</v>
      </c>
      <c r="W108">
        <f t="shared" si="47"/>
        <v>0</v>
      </c>
      <c r="Y108" s="7" t="s">
        <v>33</v>
      </c>
    </row>
    <row r="109" spans="1:26" x14ac:dyDescent="0.2">
      <c r="A109" s="16" t="s">
        <v>30</v>
      </c>
      <c r="B109" s="22"/>
      <c r="C109" s="22"/>
      <c r="D109">
        <f t="shared" si="36"/>
        <v>0</v>
      </c>
      <c r="E109">
        <f t="shared" si="37"/>
        <v>0</v>
      </c>
      <c r="F109">
        <f t="shared" si="38"/>
        <v>0</v>
      </c>
      <c r="G109">
        <f t="shared" si="39"/>
        <v>0</v>
      </c>
      <c r="I109" s="10" t="s">
        <v>31</v>
      </c>
      <c r="J109" s="22"/>
      <c r="K109" s="22"/>
      <c r="L109">
        <f t="shared" si="40"/>
        <v>0</v>
      </c>
      <c r="M109">
        <f t="shared" si="41"/>
        <v>0</v>
      </c>
      <c r="N109">
        <f t="shared" si="42"/>
        <v>0</v>
      </c>
      <c r="O109">
        <f t="shared" si="43"/>
        <v>0</v>
      </c>
      <c r="Q109" s="11" t="s">
        <v>32</v>
      </c>
      <c r="R109" s="22"/>
      <c r="S109" s="22"/>
      <c r="T109">
        <f t="shared" si="44"/>
        <v>0</v>
      </c>
      <c r="U109">
        <f t="shared" si="45"/>
        <v>0</v>
      </c>
      <c r="V109">
        <f t="shared" si="46"/>
        <v>0</v>
      </c>
      <c r="W109">
        <f t="shared" si="47"/>
        <v>0</v>
      </c>
      <c r="Y109" s="7" t="s">
        <v>37</v>
      </c>
    </row>
    <row r="110" spans="1:26" x14ac:dyDescent="0.2">
      <c r="A110" s="16" t="s">
        <v>34</v>
      </c>
      <c r="B110" s="22"/>
      <c r="C110" s="22"/>
      <c r="D110">
        <f t="shared" si="36"/>
        <v>0</v>
      </c>
      <c r="E110">
        <f t="shared" si="37"/>
        <v>0</v>
      </c>
      <c r="F110">
        <f t="shared" si="38"/>
        <v>0</v>
      </c>
      <c r="G110">
        <f t="shared" si="39"/>
        <v>0</v>
      </c>
      <c r="I110" s="10" t="s">
        <v>35</v>
      </c>
      <c r="J110" s="22"/>
      <c r="K110" s="22"/>
      <c r="L110">
        <f t="shared" si="40"/>
        <v>0</v>
      </c>
      <c r="M110">
        <f t="shared" si="41"/>
        <v>0</v>
      </c>
      <c r="N110">
        <f t="shared" si="42"/>
        <v>0</v>
      </c>
      <c r="O110">
        <f t="shared" si="43"/>
        <v>0</v>
      </c>
      <c r="Q110" s="11" t="s">
        <v>36</v>
      </c>
      <c r="R110" s="22"/>
      <c r="S110" s="22"/>
      <c r="T110">
        <f t="shared" si="44"/>
        <v>0</v>
      </c>
      <c r="U110">
        <f t="shared" si="45"/>
        <v>0</v>
      </c>
      <c r="V110">
        <f t="shared" si="46"/>
        <v>0</v>
      </c>
      <c r="W110">
        <f t="shared" si="47"/>
        <v>0</v>
      </c>
      <c r="Y110" s="35" t="s">
        <v>41</v>
      </c>
    </row>
    <row r="111" spans="1:26" x14ac:dyDescent="0.2">
      <c r="A111" s="16" t="s">
        <v>38</v>
      </c>
      <c r="B111" s="22"/>
      <c r="C111" s="22"/>
      <c r="D111">
        <f t="shared" si="36"/>
        <v>0</v>
      </c>
      <c r="E111">
        <f t="shared" si="37"/>
        <v>0</v>
      </c>
      <c r="F111">
        <f t="shared" si="38"/>
        <v>0</v>
      </c>
      <c r="G111">
        <f t="shared" si="39"/>
        <v>0</v>
      </c>
      <c r="I111" s="10" t="s">
        <v>39</v>
      </c>
      <c r="J111" s="22"/>
      <c r="K111" s="22"/>
      <c r="L111">
        <f t="shared" si="40"/>
        <v>0</v>
      </c>
      <c r="M111">
        <f t="shared" si="41"/>
        <v>0</v>
      </c>
      <c r="N111">
        <f t="shared" si="42"/>
        <v>0</v>
      </c>
      <c r="O111">
        <f t="shared" si="43"/>
        <v>0</v>
      </c>
      <c r="Q111" s="11" t="s">
        <v>40</v>
      </c>
      <c r="R111" s="22"/>
      <c r="S111" s="22"/>
      <c r="T111">
        <f t="shared" si="44"/>
        <v>0</v>
      </c>
      <c r="U111">
        <f t="shared" si="45"/>
        <v>0</v>
      </c>
      <c r="V111">
        <f t="shared" si="46"/>
        <v>0</v>
      </c>
      <c r="W111">
        <f t="shared" si="47"/>
        <v>0</v>
      </c>
      <c r="Y111" s="35" t="s">
        <v>45</v>
      </c>
    </row>
    <row r="112" spans="1:26" x14ac:dyDescent="0.2">
      <c r="A112" s="16" t="s">
        <v>42</v>
      </c>
      <c r="B112" s="23"/>
      <c r="C112" s="22"/>
      <c r="D112">
        <f t="shared" si="36"/>
        <v>0</v>
      </c>
      <c r="E112">
        <f t="shared" si="37"/>
        <v>0</v>
      </c>
      <c r="F112">
        <f t="shared" si="38"/>
        <v>0</v>
      </c>
      <c r="G112">
        <f t="shared" si="39"/>
        <v>0</v>
      </c>
      <c r="I112" s="10" t="s">
        <v>43</v>
      </c>
      <c r="J112" s="23"/>
      <c r="K112" s="22"/>
      <c r="L112">
        <f t="shared" si="40"/>
        <v>0</v>
      </c>
      <c r="M112">
        <f t="shared" si="41"/>
        <v>0</v>
      </c>
      <c r="N112">
        <f t="shared" si="42"/>
        <v>0</v>
      </c>
      <c r="O112">
        <f t="shared" si="43"/>
        <v>0</v>
      </c>
      <c r="Q112" s="11" t="s">
        <v>44</v>
      </c>
      <c r="R112" s="23"/>
      <c r="S112" s="23"/>
      <c r="T112">
        <f t="shared" si="44"/>
        <v>0</v>
      </c>
      <c r="U112">
        <f t="shared" si="45"/>
        <v>0</v>
      </c>
      <c r="V112">
        <f t="shared" si="46"/>
        <v>0</v>
      </c>
      <c r="W112">
        <f t="shared" si="47"/>
        <v>0</v>
      </c>
    </row>
    <row r="113" spans="1:23" ht="16" thickBot="1" x14ac:dyDescent="0.25">
      <c r="A113" s="3"/>
      <c r="B113" s="25"/>
      <c r="C113" s="29"/>
      <c r="D113" s="6"/>
      <c r="E113" s="6"/>
      <c r="F113" s="6"/>
      <c r="G113" s="6"/>
      <c r="I113" s="3"/>
      <c r="J113" s="25"/>
      <c r="K113" s="29"/>
      <c r="L113" s="6"/>
      <c r="M113" s="6"/>
      <c r="N113" s="6"/>
      <c r="O113" s="6"/>
      <c r="Q113" s="3"/>
      <c r="R113" s="25"/>
      <c r="S113" s="4"/>
      <c r="T113" s="6"/>
      <c r="U113" s="6"/>
      <c r="V113" s="6"/>
      <c r="W113" s="6"/>
    </row>
    <row r="114" spans="1:23" ht="16" thickBot="1" x14ac:dyDescent="0.25">
      <c r="G114" s="15">
        <f>SUM(G104:G112)</f>
        <v>0</v>
      </c>
      <c r="O114" s="15">
        <f>SUM(O104:O112)</f>
        <v>0</v>
      </c>
      <c r="W114" s="15">
        <f>SUM(W104:W112)</f>
        <v>0</v>
      </c>
    </row>
    <row r="115" spans="1:23" x14ac:dyDescent="0.2">
      <c r="I115" t="s">
        <v>46</v>
      </c>
    </row>
    <row r="119" spans="1:23" x14ac:dyDescent="0.2">
      <c r="H119" s="7"/>
    </row>
    <row r="131" spans="1:26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X131" s="18"/>
      <c r="Y131" s="18"/>
      <c r="Z131" s="18"/>
    </row>
  </sheetData>
  <mergeCells count="16">
    <mergeCell ref="A102:B102"/>
    <mergeCell ref="I102:J102"/>
    <mergeCell ref="Q102:R102"/>
    <mergeCell ref="Y102:Z102"/>
    <mergeCell ref="Y37:Z37"/>
    <mergeCell ref="A70:B70"/>
    <mergeCell ref="I70:J70"/>
    <mergeCell ref="Q70:R70"/>
    <mergeCell ref="Y70:Z70"/>
    <mergeCell ref="Y4:Z4"/>
    <mergeCell ref="A4:B4"/>
    <mergeCell ref="I4:J4"/>
    <mergeCell ref="Q4:R4"/>
    <mergeCell ref="A37:B37"/>
    <mergeCell ref="I37:J37"/>
    <mergeCell ref="Q37:R3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Z67"/>
  <sheetViews>
    <sheetView zoomScale="110" zoomScaleNormal="110" workbookViewId="0">
      <selection activeCell="C25" sqref="C25"/>
    </sheetView>
  </sheetViews>
  <sheetFormatPr baseColWidth="10" defaultColWidth="8.83203125" defaultRowHeight="15" x14ac:dyDescent="0.2"/>
  <cols>
    <col min="2" max="3" width="13.83203125" customWidth="1"/>
    <col min="10" max="10" width="4" customWidth="1"/>
    <col min="12" max="12" width="9.33203125" bestFit="1" customWidth="1"/>
  </cols>
  <sheetData>
    <row r="2" spans="1:18" x14ac:dyDescent="0.2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x14ac:dyDescent="0.2">
      <c r="E3" t="s">
        <v>53</v>
      </c>
      <c r="K3" t="s">
        <v>54</v>
      </c>
    </row>
    <row r="4" spans="1:18" ht="16" thickBot="1" x14ac:dyDescent="0.25">
      <c r="A4" s="36" t="s">
        <v>55</v>
      </c>
      <c r="B4" s="39"/>
      <c r="C4" s="5"/>
    </row>
    <row r="5" spans="1:18" x14ac:dyDescent="0.2">
      <c r="A5" s="2" t="s">
        <v>56</v>
      </c>
      <c r="B5" s="1" t="s">
        <v>57</v>
      </c>
      <c r="C5" t="s">
        <v>58</v>
      </c>
      <c r="D5" s="7"/>
      <c r="L5" t="s">
        <v>59</v>
      </c>
    </row>
    <row r="6" spans="1:18" x14ac:dyDescent="0.2">
      <c r="A6" s="11" t="s">
        <v>60</v>
      </c>
      <c r="B6" s="1">
        <v>12</v>
      </c>
      <c r="C6">
        <v>1</v>
      </c>
      <c r="K6" t="s">
        <v>61</v>
      </c>
      <c r="L6">
        <f>AVERAGE(B6:B8)</f>
        <v>15.333333333333334</v>
      </c>
    </row>
    <row r="7" spans="1:18" x14ac:dyDescent="0.2">
      <c r="A7" s="11" t="s">
        <v>62</v>
      </c>
      <c r="B7" s="1">
        <v>17</v>
      </c>
      <c r="C7">
        <v>1</v>
      </c>
      <c r="K7" t="s">
        <v>63</v>
      </c>
      <c r="L7">
        <f>STDEV(B6:B8)/SQRT(COUNT(B6:B8))</f>
        <v>1.666666666666665</v>
      </c>
    </row>
    <row r="8" spans="1:18" x14ac:dyDescent="0.2">
      <c r="A8" s="11" t="s">
        <v>64</v>
      </c>
      <c r="B8" s="1">
        <v>17</v>
      </c>
      <c r="C8">
        <v>2</v>
      </c>
      <c r="L8" t="s">
        <v>65</v>
      </c>
    </row>
    <row r="9" spans="1:18" x14ac:dyDescent="0.2">
      <c r="A9" s="9" t="s">
        <v>66</v>
      </c>
      <c r="B9" s="1">
        <v>7</v>
      </c>
      <c r="C9">
        <v>4</v>
      </c>
      <c r="K9" t="s">
        <v>61</v>
      </c>
      <c r="L9">
        <f>AVERAGE(B9:B11)</f>
        <v>4.333333333333333</v>
      </c>
    </row>
    <row r="10" spans="1:18" x14ac:dyDescent="0.2">
      <c r="A10" s="9" t="s">
        <v>67</v>
      </c>
      <c r="B10" s="1">
        <v>2</v>
      </c>
      <c r="C10">
        <v>5</v>
      </c>
      <c r="K10" t="s">
        <v>63</v>
      </c>
      <c r="L10">
        <f>STDEV(B9:B11)/SQRT(COUNT(B9:B11))</f>
        <v>1.4529663145135578</v>
      </c>
    </row>
    <row r="11" spans="1:18" x14ac:dyDescent="0.2">
      <c r="A11" s="9" t="s">
        <v>68</v>
      </c>
      <c r="B11" s="1">
        <v>4</v>
      </c>
      <c r="C11">
        <v>4</v>
      </c>
      <c r="L11" t="s">
        <v>69</v>
      </c>
    </row>
    <row r="12" spans="1:18" x14ac:dyDescent="0.2">
      <c r="A12" s="10" t="s">
        <v>70</v>
      </c>
      <c r="B12" s="1">
        <v>9</v>
      </c>
      <c r="C12">
        <v>3</v>
      </c>
      <c r="K12" t="s">
        <v>61</v>
      </c>
      <c r="L12">
        <f>AVERAGE(B12:B14)</f>
        <v>4.666666666666667</v>
      </c>
    </row>
    <row r="13" spans="1:18" x14ac:dyDescent="0.2">
      <c r="A13" s="10" t="s">
        <v>71</v>
      </c>
      <c r="B13" s="1">
        <v>3</v>
      </c>
      <c r="C13">
        <v>3</v>
      </c>
      <c r="K13" t="s">
        <v>63</v>
      </c>
      <c r="L13">
        <f>STDEV(B12:B14)/SQRT(COUNT(B12:B14))</f>
        <v>2.1858128414340006</v>
      </c>
    </row>
    <row r="14" spans="1:18" x14ac:dyDescent="0.2">
      <c r="A14" s="10" t="s">
        <v>72</v>
      </c>
      <c r="B14" s="1">
        <v>2</v>
      </c>
      <c r="C14">
        <v>3</v>
      </c>
    </row>
    <row r="15" spans="1:18" ht="16" thickBot="1" x14ac:dyDescent="0.25">
      <c r="A15" s="3"/>
      <c r="B15" s="4"/>
      <c r="C15" s="6"/>
    </row>
    <row r="18" spans="1:18" x14ac:dyDescent="0.2">
      <c r="A18" s="8" t="s">
        <v>47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x14ac:dyDescent="0.2">
      <c r="A19" t="s">
        <v>48</v>
      </c>
      <c r="E19" t="s">
        <v>53</v>
      </c>
      <c r="K19" t="s">
        <v>54</v>
      </c>
    </row>
    <row r="20" spans="1:18" ht="16" thickBot="1" x14ac:dyDescent="0.25">
      <c r="A20" s="36" t="s">
        <v>73</v>
      </c>
      <c r="B20" s="39"/>
      <c r="C20" s="5"/>
    </row>
    <row r="21" spans="1:18" x14ac:dyDescent="0.2">
      <c r="A21" s="2" t="s">
        <v>56</v>
      </c>
      <c r="B21" s="1" t="s">
        <v>57</v>
      </c>
      <c r="C21" t="s">
        <v>58</v>
      </c>
      <c r="L21" t="s">
        <v>59</v>
      </c>
    </row>
    <row r="22" spans="1:18" x14ac:dyDescent="0.2">
      <c r="A22" s="11" t="s">
        <v>60</v>
      </c>
      <c r="B22" s="1">
        <v>1</v>
      </c>
      <c r="C22">
        <v>2</v>
      </c>
      <c r="K22" t="s">
        <v>61</v>
      </c>
      <c r="L22">
        <f>AVERAGE(B22:B24)</f>
        <v>0.66666666666666663</v>
      </c>
    </row>
    <row r="23" spans="1:18" x14ac:dyDescent="0.2">
      <c r="A23" s="11" t="s">
        <v>62</v>
      </c>
      <c r="B23" s="1">
        <v>1</v>
      </c>
      <c r="C23">
        <v>1</v>
      </c>
      <c r="K23" t="s">
        <v>63</v>
      </c>
      <c r="L23">
        <f>STDEV(B22:B24)/SQRT(COUNT(B22:B24))</f>
        <v>0.33333333333333337</v>
      </c>
    </row>
    <row r="24" spans="1:18" x14ac:dyDescent="0.2">
      <c r="A24" s="11" t="s">
        <v>64</v>
      </c>
      <c r="B24" s="1">
        <v>0</v>
      </c>
      <c r="C24">
        <v>2</v>
      </c>
      <c r="L24" t="s">
        <v>65</v>
      </c>
    </row>
    <row r="25" spans="1:18" x14ac:dyDescent="0.2">
      <c r="A25" s="9" t="s">
        <v>66</v>
      </c>
      <c r="B25" s="1">
        <v>3</v>
      </c>
      <c r="C25">
        <v>3</v>
      </c>
      <c r="K25" t="s">
        <v>61</v>
      </c>
      <c r="L25">
        <f>AVERAGE(B25:B27)</f>
        <v>6</v>
      </c>
    </row>
    <row r="26" spans="1:18" x14ac:dyDescent="0.2">
      <c r="A26" s="9" t="s">
        <v>67</v>
      </c>
      <c r="B26" s="1">
        <v>9</v>
      </c>
      <c r="C26">
        <v>3</v>
      </c>
      <c r="K26" t="s">
        <v>63</v>
      </c>
      <c r="L26">
        <f>STDEV(B25:B27)/SQRT(COUNT(B25:B27))</f>
        <v>1.7320508075688774</v>
      </c>
    </row>
    <row r="27" spans="1:18" x14ac:dyDescent="0.2">
      <c r="A27" s="9" t="s">
        <v>68</v>
      </c>
      <c r="B27" s="1">
        <v>6</v>
      </c>
      <c r="C27">
        <v>2</v>
      </c>
      <c r="L27" t="s">
        <v>69</v>
      </c>
    </row>
    <row r="28" spans="1:18" x14ac:dyDescent="0.2">
      <c r="A28" s="10" t="s">
        <v>70</v>
      </c>
      <c r="B28" s="1">
        <v>0</v>
      </c>
      <c r="C28">
        <v>5</v>
      </c>
      <c r="K28" t="s">
        <v>61</v>
      </c>
      <c r="L28">
        <f>AVERAGE(B28:B30)</f>
        <v>4.333333333333333</v>
      </c>
    </row>
    <row r="29" spans="1:18" x14ac:dyDescent="0.2">
      <c r="A29" s="10" t="s">
        <v>71</v>
      </c>
      <c r="B29" s="1">
        <v>10</v>
      </c>
      <c r="C29">
        <v>3</v>
      </c>
      <c r="K29" t="s">
        <v>63</v>
      </c>
      <c r="L29">
        <f>STDEV(B28:B30)/SQRT(COUNT(B28:B30))</f>
        <v>2.9627314724385299</v>
      </c>
    </row>
    <row r="30" spans="1:18" x14ac:dyDescent="0.2">
      <c r="A30" s="10" t="s">
        <v>72</v>
      </c>
      <c r="B30" s="1">
        <v>3</v>
      </c>
      <c r="C30">
        <v>0</v>
      </c>
    </row>
    <row r="31" spans="1:18" ht="16" thickBot="1" x14ac:dyDescent="0.25">
      <c r="A31" s="3"/>
      <c r="B31" s="4"/>
      <c r="C31" s="6"/>
    </row>
    <row r="34" spans="1:26" x14ac:dyDescent="0.2">
      <c r="A34" s="8" t="s">
        <v>74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34"/>
      <c r="X34" s="18"/>
      <c r="Y34" s="18"/>
      <c r="Z34" s="18"/>
    </row>
    <row r="35" spans="1:26" x14ac:dyDescent="0.2">
      <c r="A35" s="35" t="s">
        <v>50</v>
      </c>
      <c r="E35" t="s">
        <v>53</v>
      </c>
      <c r="K35" t="s">
        <v>54</v>
      </c>
    </row>
    <row r="36" spans="1:26" ht="16" thickBot="1" x14ac:dyDescent="0.25">
      <c r="A36" s="36" t="s">
        <v>75</v>
      </c>
      <c r="B36" s="39"/>
      <c r="C36" s="5"/>
    </row>
    <row r="37" spans="1:26" x14ac:dyDescent="0.2">
      <c r="A37" s="2" t="s">
        <v>56</v>
      </c>
      <c r="B37" s="1" t="s">
        <v>57</v>
      </c>
      <c r="C37" t="s">
        <v>58</v>
      </c>
      <c r="L37" t="s">
        <v>59</v>
      </c>
    </row>
    <row r="38" spans="1:26" x14ac:dyDescent="0.2">
      <c r="A38" s="11" t="s">
        <v>60</v>
      </c>
      <c r="B38" s="1">
        <v>5</v>
      </c>
      <c r="C38">
        <v>3</v>
      </c>
      <c r="K38" t="s">
        <v>61</v>
      </c>
      <c r="L38">
        <f>AVERAGE(B38:B40)</f>
        <v>6.5</v>
      </c>
    </row>
    <row r="39" spans="1:26" x14ac:dyDescent="0.2">
      <c r="A39" s="11" t="s">
        <v>62</v>
      </c>
      <c r="B39" s="1">
        <v>8</v>
      </c>
      <c r="C39">
        <v>2</v>
      </c>
      <c r="K39" t="s">
        <v>63</v>
      </c>
      <c r="L39">
        <f>STDEV(B38:B40)/SQRT(COUNT(B38:B40))</f>
        <v>1.4999999999999998</v>
      </c>
    </row>
    <row r="40" spans="1:26" x14ac:dyDescent="0.2">
      <c r="A40" s="14" t="s">
        <v>64</v>
      </c>
      <c r="B40" s="12"/>
      <c r="C40" s="13"/>
      <c r="L40" t="s">
        <v>65</v>
      </c>
    </row>
    <row r="41" spans="1:26" x14ac:dyDescent="0.2">
      <c r="A41" s="9" t="s">
        <v>66</v>
      </c>
      <c r="B41" s="1">
        <v>4</v>
      </c>
      <c r="C41">
        <v>6</v>
      </c>
      <c r="K41" t="s">
        <v>61</v>
      </c>
      <c r="L41">
        <f>AVERAGE(B41:B43)</f>
        <v>4</v>
      </c>
    </row>
    <row r="42" spans="1:26" x14ac:dyDescent="0.2">
      <c r="A42" s="9" t="s">
        <v>67</v>
      </c>
      <c r="B42" s="1">
        <v>6</v>
      </c>
      <c r="C42">
        <v>11</v>
      </c>
      <c r="K42" t="s">
        <v>63</v>
      </c>
      <c r="L42">
        <f>STDEV(B41:B43)/SQRT(COUNT(B41:B43))</f>
        <v>1.1547005383792517</v>
      </c>
    </row>
    <row r="43" spans="1:26" x14ac:dyDescent="0.2">
      <c r="A43" s="9" t="s">
        <v>68</v>
      </c>
      <c r="B43" s="1">
        <v>2</v>
      </c>
      <c r="C43">
        <v>8</v>
      </c>
      <c r="L43" t="s">
        <v>69</v>
      </c>
    </row>
    <row r="44" spans="1:26" x14ac:dyDescent="0.2">
      <c r="A44" s="10" t="s">
        <v>70</v>
      </c>
      <c r="B44" s="1">
        <v>8</v>
      </c>
      <c r="C44">
        <v>6</v>
      </c>
      <c r="K44" t="s">
        <v>61</v>
      </c>
      <c r="L44">
        <f>AVERAGE(B44:B46)</f>
        <v>8.6666666666666661</v>
      </c>
    </row>
    <row r="45" spans="1:26" x14ac:dyDescent="0.2">
      <c r="A45" s="10" t="s">
        <v>71</v>
      </c>
      <c r="B45" s="1">
        <v>8</v>
      </c>
      <c r="C45">
        <v>12</v>
      </c>
      <c r="K45" t="s">
        <v>63</v>
      </c>
      <c r="L45">
        <f>STDEV(B44:B46)/SQRT(COUNT(B44:B46))</f>
        <v>0.66666666666666552</v>
      </c>
    </row>
    <row r="46" spans="1:26" x14ac:dyDescent="0.2">
      <c r="A46" s="10" t="s">
        <v>72</v>
      </c>
      <c r="B46" s="1">
        <v>10</v>
      </c>
      <c r="C46">
        <v>9</v>
      </c>
    </row>
    <row r="47" spans="1:26" ht="16" thickBot="1" x14ac:dyDescent="0.25">
      <c r="A47" s="3"/>
      <c r="B47" s="4"/>
      <c r="C47" s="6"/>
    </row>
    <row r="50" spans="1:26" x14ac:dyDescent="0.2">
      <c r="A50" s="8" t="s">
        <v>51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34"/>
      <c r="X50" s="18"/>
      <c r="Y50" s="18"/>
      <c r="Z50" s="18"/>
    </row>
    <row r="51" spans="1:26" x14ac:dyDescent="0.2">
      <c r="A51" t="s">
        <v>76</v>
      </c>
    </row>
    <row r="52" spans="1:26" ht="16" thickBot="1" x14ac:dyDescent="0.25">
      <c r="A52" s="36" t="s">
        <v>77</v>
      </c>
      <c r="B52" s="39"/>
      <c r="C52" s="5"/>
      <c r="E52" t="s">
        <v>53</v>
      </c>
      <c r="K52" t="s">
        <v>54</v>
      </c>
    </row>
    <row r="53" spans="1:26" x14ac:dyDescent="0.2">
      <c r="A53" s="2" t="s">
        <v>56</v>
      </c>
      <c r="B53" s="1" t="s">
        <v>57</v>
      </c>
      <c r="C53" t="s">
        <v>58</v>
      </c>
      <c r="L53" t="s">
        <v>59</v>
      </c>
    </row>
    <row r="54" spans="1:26" x14ac:dyDescent="0.2">
      <c r="A54" s="11" t="s">
        <v>60</v>
      </c>
      <c r="B54" s="1"/>
      <c r="C54" s="1"/>
      <c r="K54" t="s">
        <v>61</v>
      </c>
      <c r="L54" t="e">
        <f>AVERAGE(B54:B56)</f>
        <v>#DIV/0!</v>
      </c>
    </row>
    <row r="55" spans="1:26" x14ac:dyDescent="0.2">
      <c r="A55" s="11" t="s">
        <v>62</v>
      </c>
      <c r="B55" s="1"/>
      <c r="C55" s="1"/>
      <c r="K55" t="s">
        <v>63</v>
      </c>
      <c r="L55" t="e">
        <f>STDEV(B54:B56)/SQRT(COUNT(B54:B56))</f>
        <v>#DIV/0!</v>
      </c>
    </row>
    <row r="56" spans="1:26" x14ac:dyDescent="0.2">
      <c r="A56" s="11" t="s">
        <v>64</v>
      </c>
      <c r="B56" s="1"/>
      <c r="C56" s="1"/>
      <c r="L56" t="s">
        <v>65</v>
      </c>
    </row>
    <row r="57" spans="1:26" x14ac:dyDescent="0.2">
      <c r="A57" s="9" t="s">
        <v>66</v>
      </c>
      <c r="B57" s="1"/>
      <c r="C57" s="1"/>
      <c r="K57" t="s">
        <v>61</v>
      </c>
      <c r="L57" t="e">
        <f>AVERAGE(B57:B59)</f>
        <v>#DIV/0!</v>
      </c>
    </row>
    <row r="58" spans="1:26" x14ac:dyDescent="0.2">
      <c r="A58" s="9" t="s">
        <v>67</v>
      </c>
      <c r="B58" s="1"/>
      <c r="C58" s="1"/>
      <c r="K58" t="s">
        <v>63</v>
      </c>
      <c r="L58" t="e">
        <f>STDEV(B57:B59)/SQRT(COUNT(B57:B59))</f>
        <v>#DIV/0!</v>
      </c>
    </row>
    <row r="59" spans="1:26" x14ac:dyDescent="0.2">
      <c r="A59" s="9" t="s">
        <v>68</v>
      </c>
      <c r="B59" s="1"/>
      <c r="C59" s="1"/>
      <c r="L59" t="s">
        <v>69</v>
      </c>
    </row>
    <row r="60" spans="1:26" x14ac:dyDescent="0.2">
      <c r="A60" s="10" t="s">
        <v>70</v>
      </c>
      <c r="B60" s="1"/>
      <c r="C60" s="1"/>
      <c r="K60" t="s">
        <v>61</v>
      </c>
      <c r="L60" t="e">
        <f>AVERAGE(B60:B62)</f>
        <v>#DIV/0!</v>
      </c>
    </row>
    <row r="61" spans="1:26" x14ac:dyDescent="0.2">
      <c r="A61" s="10" t="s">
        <v>71</v>
      </c>
      <c r="B61" s="1"/>
      <c r="C61" s="1"/>
      <c r="K61" t="s">
        <v>63</v>
      </c>
      <c r="L61" t="e">
        <f>STDEV(B60:B62)/SQRT(COUNT(B60:B62))</f>
        <v>#DIV/0!</v>
      </c>
    </row>
    <row r="62" spans="1:26" x14ac:dyDescent="0.2">
      <c r="A62" s="10" t="s">
        <v>72</v>
      </c>
      <c r="B62" s="1"/>
      <c r="C62" s="1"/>
    </row>
    <row r="63" spans="1:26" ht="16" thickBot="1" x14ac:dyDescent="0.25">
      <c r="A63" s="3"/>
      <c r="B63" s="4"/>
      <c r="C63" s="6"/>
    </row>
    <row r="64" spans="1:26" x14ac:dyDescent="0.2">
      <c r="A64" s="6"/>
      <c r="B64" s="6"/>
      <c r="C64" s="6"/>
    </row>
    <row r="65" spans="1:26" x14ac:dyDescent="0.2">
      <c r="A65" s="6"/>
      <c r="B65" s="6"/>
      <c r="C65" s="6"/>
    </row>
    <row r="67" spans="1:26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34"/>
      <c r="X67" s="18"/>
      <c r="Y67" s="18"/>
      <c r="Z67" s="18"/>
    </row>
  </sheetData>
  <mergeCells count="4">
    <mergeCell ref="A52:B52"/>
    <mergeCell ref="A36:B36"/>
    <mergeCell ref="A4:B4"/>
    <mergeCell ref="A20:B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Bee Nectar &amp; Pollen Results</vt:lpstr>
      <vt:lpstr>Flower Pollen Results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Dawson</dc:creator>
  <cp:keywords/>
  <dc:description/>
  <cp:lastModifiedBy>Nicole Miller-Struttmann</cp:lastModifiedBy>
  <cp:revision/>
  <dcterms:created xsi:type="dcterms:W3CDTF">2021-10-19T16:59:03Z</dcterms:created>
  <dcterms:modified xsi:type="dcterms:W3CDTF">2024-02-29T19:34:17Z</dcterms:modified>
  <cp:category/>
  <cp:contentStatus/>
</cp:coreProperties>
</file>